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29"/>
  <workbookPr/>
  <mc:AlternateContent xmlns:mc="http://schemas.openxmlformats.org/markup-compatibility/2006">
    <mc:Choice Requires="x15">
      <x15ac:absPath xmlns:x15ac="http://schemas.microsoft.com/office/spreadsheetml/2010/11/ac" url="G:\Sales &amp; Marketing\Marketing\Webinars\7 Deadly Sins of Building a Property Portfolio\Webinar Bonuses\"/>
    </mc:Choice>
  </mc:AlternateContent>
  <bookViews>
    <workbookView xWindow="2805" yWindow="2040" windowWidth="31995" windowHeight="16680"/>
  </bookViews>
  <sheets>
    <sheet name="Introduction" sheetId="3" r:id="rId1"/>
    <sheet name="Calculator" sheetId="2" r:id="rId2"/>
  </sheet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N36" i="2" l="1"/>
  <c r="N26" i="2"/>
  <c r="Q26" i="2"/>
  <c r="E13" i="2"/>
  <c r="P38" i="2"/>
  <c r="D13" i="2"/>
  <c r="O44" i="2"/>
  <c r="N37" i="2"/>
  <c r="N77" i="2"/>
  <c r="N30" i="2"/>
  <c r="N47" i="2"/>
  <c r="N27" i="2"/>
  <c r="N57" i="2"/>
  <c r="N28" i="2"/>
  <c r="N67" i="2"/>
  <c r="N29" i="2"/>
  <c r="N38" i="2"/>
  <c r="N39" i="2"/>
  <c r="N40" i="2"/>
  <c r="N41" i="2"/>
  <c r="N42" i="2"/>
  <c r="N43" i="2"/>
  <c r="N44" i="2"/>
  <c r="N45" i="2"/>
  <c r="N46" i="2"/>
  <c r="N48" i="2"/>
  <c r="N49" i="2"/>
  <c r="N50" i="2"/>
  <c r="N51" i="2"/>
  <c r="N52" i="2"/>
  <c r="N53" i="2"/>
  <c r="N54" i="2"/>
  <c r="N55" i="2"/>
  <c r="N56" i="2"/>
  <c r="N58" i="2"/>
  <c r="N59" i="2"/>
  <c r="N60" i="2"/>
  <c r="N61" i="2"/>
  <c r="N62" i="2"/>
  <c r="N63" i="2"/>
  <c r="N64" i="2"/>
  <c r="N65" i="2"/>
  <c r="N66" i="2"/>
  <c r="N68" i="2"/>
  <c r="N69" i="2"/>
  <c r="N70" i="2"/>
  <c r="N71" i="2"/>
  <c r="N72" i="2"/>
  <c r="N73" i="2"/>
  <c r="N74" i="2"/>
  <c r="N75" i="2"/>
  <c r="N76" i="2"/>
  <c r="P69" i="2"/>
  <c r="R69" i="2"/>
  <c r="O53" i="2"/>
  <c r="Q53" i="2"/>
  <c r="P61" i="2"/>
  <c r="R61" i="2"/>
  <c r="P60" i="2"/>
  <c r="R60" i="2"/>
  <c r="P57" i="2"/>
  <c r="Q28" i="2"/>
  <c r="P76" i="2"/>
  <c r="P53" i="2"/>
  <c r="R53" i="2"/>
  <c r="P77" i="2"/>
  <c r="Q30" i="2"/>
  <c r="R30" i="2"/>
  <c r="P73" i="2"/>
  <c r="R73" i="2"/>
  <c r="P52" i="2"/>
  <c r="R52" i="2"/>
  <c r="O77" i="2"/>
  <c r="O30" i="2"/>
  <c r="P30" i="2"/>
  <c r="P68" i="2"/>
  <c r="R68" i="2"/>
  <c r="O69" i="2"/>
  <c r="Q69" i="2"/>
  <c r="P65" i="2"/>
  <c r="R65" i="2"/>
  <c r="P49" i="2"/>
  <c r="R49" i="2"/>
  <c r="R76" i="2"/>
  <c r="O75" i="2"/>
  <c r="Q75" i="2"/>
  <c r="O59" i="2"/>
  <c r="Q59" i="2"/>
  <c r="O43" i="2"/>
  <c r="Q43" i="2"/>
  <c r="P45" i="2"/>
  <c r="O74" i="2"/>
  <c r="Q74" i="2"/>
  <c r="O58" i="2"/>
  <c r="Q58" i="2"/>
  <c r="O42" i="2"/>
  <c r="Q42" i="2"/>
  <c r="P44" i="2"/>
  <c r="R44" i="2"/>
  <c r="R57" i="2"/>
  <c r="O19" i="2"/>
  <c r="O71" i="2"/>
  <c r="Q71" i="2"/>
  <c r="O55" i="2"/>
  <c r="Q55" i="2"/>
  <c r="O39" i="2"/>
  <c r="Q39" i="2"/>
  <c r="P41" i="2"/>
  <c r="R41" i="2"/>
  <c r="Q44" i="2"/>
  <c r="R38" i="2"/>
  <c r="O67" i="2"/>
  <c r="O51" i="2"/>
  <c r="Q51" i="2"/>
  <c r="R77" i="2"/>
  <c r="O21" i="2"/>
  <c r="O66" i="2"/>
  <c r="Q66" i="2"/>
  <c r="O50" i="2"/>
  <c r="Q50" i="2"/>
  <c r="O63" i="2"/>
  <c r="Q63" i="2"/>
  <c r="O47" i="2"/>
  <c r="Q47" i="2"/>
  <c r="N18" i="2"/>
  <c r="R45" i="2"/>
  <c r="O61" i="2"/>
  <c r="Q61" i="2"/>
  <c r="O45" i="2"/>
  <c r="Q45" i="2"/>
  <c r="R28" i="2"/>
  <c r="O73" i="2"/>
  <c r="Q73" i="2"/>
  <c r="O65" i="2"/>
  <c r="Q65" i="2"/>
  <c r="O57" i="2"/>
  <c r="O49" i="2"/>
  <c r="Q49" i="2"/>
  <c r="O41" i="2"/>
  <c r="Q41" i="2"/>
  <c r="P75" i="2"/>
  <c r="R75" i="2"/>
  <c r="P67" i="2"/>
  <c r="P59" i="2"/>
  <c r="R59" i="2"/>
  <c r="P51" i="2"/>
  <c r="R51" i="2"/>
  <c r="P43" i="2"/>
  <c r="R43" i="2"/>
  <c r="O26" i="2"/>
  <c r="O72" i="2"/>
  <c r="Q72" i="2"/>
  <c r="O64" i="2"/>
  <c r="Q64" i="2"/>
  <c r="O56" i="2"/>
  <c r="Q56" i="2"/>
  <c r="O48" i="2"/>
  <c r="Q48" i="2"/>
  <c r="O40" i="2"/>
  <c r="Q40" i="2"/>
  <c r="P74" i="2"/>
  <c r="R74" i="2"/>
  <c r="P66" i="2"/>
  <c r="R66" i="2"/>
  <c r="P58" i="2"/>
  <c r="R58" i="2"/>
  <c r="P50" i="2"/>
  <c r="R50" i="2"/>
  <c r="P42" i="2"/>
  <c r="R42" i="2"/>
  <c r="O37" i="2"/>
  <c r="Q37" i="2"/>
  <c r="O70" i="2"/>
  <c r="Q70" i="2"/>
  <c r="O62" i="2"/>
  <c r="Q62" i="2"/>
  <c r="O54" i="2"/>
  <c r="Q54" i="2"/>
  <c r="O46" i="2"/>
  <c r="Q46" i="2"/>
  <c r="O38" i="2"/>
  <c r="Q38" i="2"/>
  <c r="P72" i="2"/>
  <c r="R72" i="2"/>
  <c r="P64" i="2"/>
  <c r="R64" i="2"/>
  <c r="P56" i="2"/>
  <c r="R56" i="2"/>
  <c r="P48" i="2"/>
  <c r="R48" i="2"/>
  <c r="P40" i="2"/>
  <c r="R40" i="2"/>
  <c r="P71" i="2"/>
  <c r="R71" i="2"/>
  <c r="P63" i="2"/>
  <c r="R63" i="2"/>
  <c r="P55" i="2"/>
  <c r="R55" i="2"/>
  <c r="P47" i="2"/>
  <c r="P39" i="2"/>
  <c r="R39" i="2"/>
  <c r="O76" i="2"/>
  <c r="Q76" i="2"/>
  <c r="O68" i="2"/>
  <c r="Q68" i="2"/>
  <c r="O60" i="2"/>
  <c r="Q60" i="2"/>
  <c r="O52" i="2"/>
  <c r="Q52" i="2"/>
  <c r="P37" i="2"/>
  <c r="R37" i="2"/>
  <c r="P70" i="2"/>
  <c r="R70" i="2"/>
  <c r="P62" i="2"/>
  <c r="R62" i="2"/>
  <c r="P54" i="2"/>
  <c r="R54" i="2"/>
  <c r="P46" i="2"/>
  <c r="R46" i="2"/>
  <c r="O27" i="2"/>
  <c r="P27" i="2"/>
  <c r="Q77" i="2"/>
  <c r="N21" i="2"/>
  <c r="O29" i="2"/>
  <c r="P29" i="2"/>
  <c r="Q67" i="2"/>
  <c r="N20" i="2"/>
  <c r="Q57" i="2"/>
  <c r="N19" i="2"/>
  <c r="O28" i="2"/>
  <c r="P28" i="2"/>
  <c r="Q27" i="2"/>
  <c r="R27" i="2"/>
  <c r="R47" i="2"/>
  <c r="O18" i="2"/>
  <c r="R67" i="2"/>
  <c r="O20" i="2"/>
  <c r="Q29" i="2"/>
  <c r="R29" i="2"/>
</calcChain>
</file>

<file path=xl/sharedStrings.xml><?xml version="1.0" encoding="utf-8"?>
<sst xmlns="http://schemas.openxmlformats.org/spreadsheetml/2006/main" count="23" uniqueCount="21">
  <si>
    <t>Year</t>
  </si>
  <si>
    <t>Property Value</t>
  </si>
  <si>
    <t>Property Value:</t>
  </si>
  <si>
    <t>Capital Growth:</t>
  </si>
  <si>
    <t>Year:</t>
  </si>
  <si>
    <t>$ Var.  1%</t>
  </si>
  <si>
    <t xml:space="preserve">$ Var. 2% </t>
  </si>
  <si>
    <t>1% Variance</t>
  </si>
  <si>
    <t>2% Variance</t>
  </si>
  <si>
    <t>Capital Wealth Impact</t>
  </si>
  <si>
    <t>2% Var</t>
  </si>
  <si>
    <t>1% Var $</t>
  </si>
  <si>
    <t>2% Wealth Var.</t>
  </si>
  <si>
    <t>1% Wealth Var.</t>
  </si>
  <si>
    <t>1% Value Var.</t>
  </si>
  <si>
    <t>2% Value Var.</t>
  </si>
  <si>
    <t>How much is the impact on your equity position in dollar terms?</t>
  </si>
  <si>
    <t>How is it calculated?</t>
  </si>
  <si>
    <t>Capital Wealth Impact's Calculation</t>
  </si>
  <si>
    <t>Can I get a detailed breakdown for each year?</t>
  </si>
  <si>
    <t>CAPITAL GROWTH PERFORMANCE  -  WEALTH IMPACT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</si>
</sst>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1" x14ac:knownFonts="1">
    <font>
      <sz val="11"/>
      <color theme="1"/>
      <name val="Calibri"/>
      <family val="2"/>
      <scheme val="minor"/>
    </font>
    <font>
      <b/>
      <sz val="9"/>
      <color theme="1"/>
      <name val="Tahoma"/>
      <family val="2"/>
    </font>
    <font>
      <sz val="9"/>
      <color theme="1"/>
      <name val="Tahoma"/>
      <family val="2"/>
    </font>
    <font>
      <sz val="11"/>
      <color theme="1"/>
      <name val="Tahoma"/>
      <family val="2"/>
    </font>
    <font>
      <sz val="9"/>
      <color theme="0"/>
      <name val="Tahoma"/>
      <family val="2"/>
    </font>
    <font>
      <b/>
      <sz val="14"/>
      <color theme="1"/>
      <name val="Tahoma"/>
      <family val="2"/>
    </font>
    <font>
      <b/>
      <sz val="20"/>
      <color theme="0"/>
      <name val="Tahoma"/>
      <family val="2"/>
    </font>
    <font>
      <sz val="11"/>
      <color theme="0"/>
      <name val="Tahoma"/>
      <family val="2"/>
    </font>
    <font>
      <sz val="10"/>
      <color theme="1"/>
      <name val="Tahoma"/>
      <family val="2"/>
    </font>
    <font>
      <b/>
      <sz val="12"/>
      <color theme="1"/>
      <name val="Tahoma"/>
      <family val="2"/>
    </font>
    <font>
      <sz val="12"/>
      <color theme="1"/>
      <name val="Tahoma"/>
      <family val="2"/>
    </font>
  </fonts>
  <fills count="5">
    <fill>
      <patternFill patternType="none"/>
    </fill>
    <fill>
      <patternFill patternType="gray125"/>
    </fill>
    <fill>
      <patternFill patternType="solid">
        <fgColor theme="3" tint="-0.499984740745262"/>
        <bgColor indexed="64"/>
      </patternFill>
    </fill>
    <fill>
      <patternFill patternType="solid">
        <fgColor theme="6" tint="0.79998168889431442"/>
        <bgColor indexed="64"/>
      </patternFill>
    </fill>
    <fill>
      <patternFill patternType="solid">
        <fgColor rgb="FFFFCC66"/>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65">
    <xf numFmtId="0" fontId="0" fillId="0" borderId="0" xfId="0"/>
    <xf numFmtId="0" fontId="2" fillId="0" borderId="0" xfId="0" applyFont="1" applyAlignment="1" applyProtection="1">
      <alignment horizontal="center" vertical="center"/>
    </xf>
    <xf numFmtId="0" fontId="2" fillId="0" borderId="0" xfId="0" applyFont="1" applyProtection="1"/>
    <xf numFmtId="0" fontId="2" fillId="0" borderId="0" xfId="0" applyFont="1"/>
    <xf numFmtId="0" fontId="3" fillId="0" borderId="0" xfId="0" applyFont="1"/>
    <xf numFmtId="0" fontId="1" fillId="0" borderId="0" xfId="0" applyFont="1" applyAlignment="1" applyProtection="1">
      <alignment horizontal="right" vertical="center"/>
    </xf>
    <xf numFmtId="10" fontId="1" fillId="0" borderId="0" xfId="0" applyNumberFormat="1" applyFont="1" applyAlignment="1" applyProtection="1">
      <alignment horizontal="center" vertical="center"/>
    </xf>
    <xf numFmtId="0" fontId="1" fillId="0" borderId="0" xfId="0" applyFont="1" applyFill="1" applyAlignment="1" applyProtection="1">
      <alignment horizontal="right" vertical="center"/>
    </xf>
    <xf numFmtId="10" fontId="2" fillId="0" borderId="0" xfId="0" applyNumberFormat="1" applyFont="1" applyAlignment="1" applyProtection="1">
      <alignment horizontal="center" vertical="center"/>
    </xf>
    <xf numFmtId="10" fontId="4" fillId="0" borderId="0" xfId="0" applyNumberFormat="1" applyFont="1" applyAlignment="1" applyProtection="1">
      <alignment horizontal="center" vertical="center"/>
    </xf>
    <xf numFmtId="164" fontId="2" fillId="0" borderId="4" xfId="0" applyNumberFormat="1" applyFont="1" applyBorder="1" applyAlignment="1" applyProtection="1">
      <alignment horizontal="center" vertical="center"/>
    </xf>
    <xf numFmtId="0" fontId="1" fillId="0" borderId="7" xfId="0" applyFont="1" applyBorder="1" applyAlignment="1" applyProtection="1">
      <alignment horizontal="right" vertical="center"/>
    </xf>
    <xf numFmtId="164" fontId="2" fillId="0" borderId="2" xfId="0" applyNumberFormat="1" applyFont="1" applyBorder="1" applyAlignment="1" applyProtection="1">
      <alignment horizontal="center" vertical="center"/>
    </xf>
    <xf numFmtId="164" fontId="2" fillId="0" borderId="0" xfId="0" applyNumberFormat="1" applyFont="1" applyBorder="1" applyAlignment="1" applyProtection="1">
      <alignment horizontal="center" vertical="center"/>
    </xf>
    <xf numFmtId="164" fontId="2" fillId="0" borderId="3" xfId="0" applyNumberFormat="1" applyFont="1" applyBorder="1" applyAlignment="1" applyProtection="1">
      <alignment horizontal="center" vertical="center"/>
    </xf>
    <xf numFmtId="164" fontId="2" fillId="0" borderId="3" xfId="0" applyNumberFormat="1" applyFont="1" applyBorder="1" applyProtection="1"/>
    <xf numFmtId="0" fontId="2" fillId="0" borderId="0" xfId="0" applyFont="1" applyBorder="1" applyProtection="1"/>
    <xf numFmtId="0" fontId="1" fillId="0" borderId="8" xfId="0" applyFont="1" applyBorder="1" applyAlignment="1" applyProtection="1">
      <alignment horizontal="right" vertical="center"/>
    </xf>
    <xf numFmtId="164" fontId="2" fillId="0" borderId="5" xfId="0" applyNumberFormat="1" applyFont="1" applyBorder="1" applyAlignment="1" applyProtection="1">
      <alignment horizontal="center" vertical="center"/>
    </xf>
    <xf numFmtId="164" fontId="2" fillId="0" borderId="6" xfId="0" applyNumberFormat="1" applyFont="1" applyBorder="1" applyAlignment="1" applyProtection="1">
      <alignment horizontal="center" vertical="center"/>
    </xf>
    <xf numFmtId="164" fontId="2" fillId="0" borderId="6" xfId="0" applyNumberFormat="1" applyFont="1" applyBorder="1" applyProtection="1"/>
    <xf numFmtId="0" fontId="6" fillId="2" borderId="0" xfId="0" applyFont="1" applyFill="1" applyAlignment="1" applyProtection="1">
      <alignment horizontal="left" vertical="center"/>
    </xf>
    <xf numFmtId="0" fontId="4" fillId="2" borderId="0" xfId="0" applyFont="1" applyFill="1" applyAlignment="1" applyProtection="1">
      <alignment horizontal="center" vertical="center"/>
    </xf>
    <xf numFmtId="0" fontId="4" fillId="2" borderId="0" xfId="0" applyFont="1" applyFill="1" applyProtection="1"/>
    <xf numFmtId="0" fontId="4" fillId="2" borderId="0" xfId="0" applyFont="1" applyFill="1"/>
    <xf numFmtId="0" fontId="7" fillId="2" borderId="0" xfId="0" applyFont="1" applyFill="1"/>
    <xf numFmtId="0" fontId="1" fillId="0" borderId="12" xfId="0" applyFont="1" applyFill="1" applyBorder="1" applyAlignment="1" applyProtection="1">
      <alignment horizontal="center" vertical="center"/>
    </xf>
    <xf numFmtId="164" fontId="2" fillId="0" borderId="0" xfId="0" applyNumberFormat="1" applyFont="1" applyBorder="1" applyProtection="1"/>
    <xf numFmtId="0" fontId="1" fillId="0" borderId="0" xfId="0" applyFont="1" applyFill="1" applyBorder="1" applyAlignment="1" applyProtection="1">
      <alignment horizontal="center" vertical="center"/>
    </xf>
    <xf numFmtId="0" fontId="1" fillId="3" borderId="1" xfId="0" applyFont="1" applyFill="1" applyBorder="1" applyAlignment="1" applyProtection="1">
      <alignment horizontal="right" vertical="center"/>
    </xf>
    <xf numFmtId="0" fontId="1" fillId="3" borderId="9"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10" fontId="2" fillId="3" borderId="9" xfId="0" applyNumberFormat="1" applyFont="1" applyFill="1" applyBorder="1" applyAlignment="1" applyProtection="1">
      <alignment horizontal="center" vertical="center"/>
    </xf>
    <xf numFmtId="9" fontId="1" fillId="3" borderId="10" xfId="0" applyNumberFormat="1" applyFont="1" applyFill="1" applyBorder="1" applyProtection="1"/>
    <xf numFmtId="0" fontId="1" fillId="3" borderId="11" xfId="0" applyFont="1" applyFill="1" applyBorder="1" applyProtection="1"/>
    <xf numFmtId="0" fontId="5" fillId="0" borderId="0" xfId="0" applyFont="1" applyProtection="1"/>
    <xf numFmtId="0" fontId="8" fillId="0" borderId="0" xfId="0" applyFont="1" applyProtection="1"/>
    <xf numFmtId="0" fontId="9" fillId="0" borderId="20"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10" fillId="0" borderId="18" xfId="0" applyFont="1" applyBorder="1" applyAlignment="1" applyProtection="1">
      <alignment horizontal="center"/>
    </xf>
    <xf numFmtId="164" fontId="10" fillId="0" borderId="4" xfId="0" applyNumberFormat="1" applyFont="1" applyBorder="1" applyAlignment="1" applyProtection="1">
      <alignment horizontal="center" vertical="center"/>
    </xf>
    <xf numFmtId="164" fontId="10" fillId="0" borderId="19" xfId="0" applyNumberFormat="1" applyFont="1" applyBorder="1" applyAlignment="1" applyProtection="1">
      <alignment horizontal="center" vertical="center"/>
    </xf>
    <xf numFmtId="0" fontId="10" fillId="0" borderId="13" xfId="0" applyFont="1" applyBorder="1" applyAlignment="1" applyProtection="1">
      <alignment horizontal="center"/>
    </xf>
    <xf numFmtId="164" fontId="10" fillId="0" borderId="9" xfId="0" applyNumberFormat="1" applyFont="1" applyBorder="1" applyAlignment="1" applyProtection="1">
      <alignment horizontal="center" vertical="center"/>
    </xf>
    <xf numFmtId="164" fontId="10" fillId="0" borderId="14" xfId="0" applyNumberFormat="1" applyFont="1" applyBorder="1" applyAlignment="1" applyProtection="1">
      <alignment horizontal="center" vertical="center"/>
    </xf>
    <xf numFmtId="0" fontId="10" fillId="0" borderId="15" xfId="0" applyFont="1" applyBorder="1" applyAlignment="1" applyProtection="1">
      <alignment horizontal="center"/>
    </xf>
    <xf numFmtId="164" fontId="10" fillId="0" borderId="16" xfId="0" applyNumberFormat="1" applyFont="1" applyBorder="1" applyAlignment="1" applyProtection="1">
      <alignment horizontal="center" vertical="center"/>
    </xf>
    <xf numFmtId="164" fontId="10" fillId="0" borderId="17" xfId="0" applyNumberFormat="1" applyFont="1" applyBorder="1" applyAlignment="1" applyProtection="1">
      <alignment horizontal="center" vertical="center"/>
    </xf>
    <xf numFmtId="0" fontId="10" fillId="0" borderId="25" xfId="0" applyFont="1" applyBorder="1" applyAlignment="1" applyProtection="1">
      <alignment horizontal="center"/>
    </xf>
    <xf numFmtId="10" fontId="10" fillId="0" borderId="26" xfId="0" applyNumberFormat="1" applyFont="1" applyBorder="1" applyAlignment="1" applyProtection="1">
      <alignment horizontal="center"/>
    </xf>
    <xf numFmtId="0" fontId="10" fillId="0" borderId="26" xfId="0" applyFont="1" applyBorder="1" applyAlignment="1" applyProtection="1">
      <alignment horizontal="center"/>
    </xf>
    <xf numFmtId="0" fontId="10" fillId="0" borderId="27" xfId="0" applyFont="1" applyBorder="1" applyAlignment="1" applyProtection="1">
      <alignment horizontal="center"/>
    </xf>
    <xf numFmtId="164" fontId="10" fillId="0" borderId="1" xfId="0" applyNumberFormat="1" applyFont="1" applyBorder="1" applyAlignment="1" applyProtection="1">
      <alignment horizontal="center"/>
    </xf>
    <xf numFmtId="164" fontId="10" fillId="0" borderId="28" xfId="0" applyNumberFormat="1" applyFont="1" applyBorder="1" applyAlignment="1" applyProtection="1">
      <alignment horizontal="center"/>
    </xf>
    <xf numFmtId="164" fontId="10" fillId="0" borderId="29" xfId="0" applyNumberFormat="1" applyFont="1" applyBorder="1" applyAlignment="1" applyProtection="1">
      <alignment horizontal="center"/>
    </xf>
    <xf numFmtId="164" fontId="10" fillId="0" borderId="30" xfId="0" applyNumberFormat="1" applyFont="1" applyBorder="1" applyAlignment="1" applyProtection="1">
      <alignment horizontal="center"/>
    </xf>
    <xf numFmtId="164" fontId="1" fillId="4" borderId="12" xfId="0" applyNumberFormat="1" applyFont="1" applyFill="1" applyBorder="1" applyAlignment="1" applyProtection="1">
      <alignment horizontal="center" vertical="center"/>
      <protection locked="0"/>
    </xf>
    <xf numFmtId="10" fontId="1" fillId="4" borderId="12" xfId="0" applyNumberFormat="1" applyFont="1" applyFill="1" applyBorder="1" applyAlignment="1" applyProtection="1">
      <alignment horizontal="center" vertical="center"/>
      <protection locked="0"/>
    </xf>
    <xf numFmtId="0" fontId="1" fillId="3" borderId="9"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3" borderId="11" xfId="0" applyFont="1" applyFill="1" applyBorder="1" applyAlignment="1" applyProtection="1">
      <alignment horizontal="center" vertical="center"/>
    </xf>
    <xf numFmtId="0" fontId="9" fillId="0" borderId="23" xfId="0" applyFont="1" applyBorder="1" applyAlignment="1" applyProtection="1">
      <alignment horizontal="left" vertical="center"/>
    </xf>
    <xf numFmtId="0" fontId="9" fillId="0" borderId="24" xfId="0" applyFont="1" applyBorder="1" applyAlignment="1" applyProtection="1">
      <alignment horizontal="left" vertical="center"/>
    </xf>
    <xf numFmtId="0" fontId="9" fillId="0" borderId="22" xfId="0" applyFont="1" applyBorder="1" applyAlignment="1" applyProtection="1">
      <alignment horizontal="left" vertical="center"/>
    </xf>
  </cellXfs>
  <cellStyles count="1">
    <cellStyle name="Normal" xfId="0" builtinId="0"/>
  </cellStyles>
  <dxfs count="0"/>
  <tableStyles count="0" defaultTableStyle="TableStyleMedium9" defaultPivotStyle="PivotStyleLight16"/>
  <colors>
    <mruColors>
      <color rgb="FFFFCC66"/>
      <color rgb="FF508CBF"/>
      <color rgb="FFFF99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Property Value with Various Capital Growth Rate</a:t>
            </a:r>
          </a:p>
        </c:rich>
      </c:tx>
      <c:overlay val="0"/>
      <c:spPr>
        <a:solidFill>
          <a:schemeClr val="bg1"/>
        </a:solidFill>
      </c:spPr>
    </c:title>
    <c:autoTitleDeleted val="0"/>
    <c:plotArea>
      <c:layout/>
      <c:lineChart>
        <c:grouping val="standard"/>
        <c:varyColors val="0"/>
        <c:ser>
          <c:idx val="1"/>
          <c:order val="0"/>
          <c:tx>
            <c:strRef>
              <c:f>Calculator!$C$12</c:f>
              <c:strCache>
                <c:ptCount val="1"/>
                <c:pt idx="0">
                  <c:v>3.00%</c:v>
                </c:pt>
              </c:strCache>
            </c:strRef>
          </c:tx>
          <c:marker>
            <c:symbol val="none"/>
          </c:marker>
          <c:cat>
            <c:numRef>
              <c:f>Calculator!$M$37:$M$77</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Calculator!$N$37:$N$77</c:f>
              <c:numCache>
                <c:formatCode>"$"#,##0</c:formatCode>
                <c:ptCount val="41"/>
                <c:pt idx="0">
                  <c:v>700000</c:v>
                </c:pt>
                <c:pt idx="1">
                  <c:v>721000</c:v>
                </c:pt>
                <c:pt idx="2">
                  <c:v>742630</c:v>
                </c:pt>
                <c:pt idx="3">
                  <c:v>764908.9</c:v>
                </c:pt>
                <c:pt idx="4">
                  <c:v>787856.1669999999</c:v>
                </c:pt>
                <c:pt idx="5">
                  <c:v>811491.85200999992</c:v>
                </c:pt>
                <c:pt idx="6">
                  <c:v>835836.6075703</c:v>
                </c:pt>
                <c:pt idx="7">
                  <c:v>860911.70579740894</c:v>
                </c:pt>
                <c:pt idx="8">
                  <c:v>886739.05697133113</c:v>
                </c:pt>
                <c:pt idx="9">
                  <c:v>913341.22868047107</c:v>
                </c:pt>
                <c:pt idx="10">
                  <c:v>940741.46554088523</c:v>
                </c:pt>
                <c:pt idx="11">
                  <c:v>968963.70950711181</c:v>
                </c:pt>
                <c:pt idx="12">
                  <c:v>998032.620792325</c:v>
                </c:pt>
                <c:pt idx="13">
                  <c:v>1027973.5994160947</c:v>
                </c:pt>
                <c:pt idx="14">
                  <c:v>1058812.8073985777</c:v>
                </c:pt>
                <c:pt idx="15">
                  <c:v>1090577.1916205352</c:v>
                </c:pt>
                <c:pt idx="16">
                  <c:v>1123294.5073691509</c:v>
                </c:pt>
                <c:pt idx="17">
                  <c:v>1156993.3425902254</c:v>
                </c:pt>
                <c:pt idx="18">
                  <c:v>1191703.1428679323</c:v>
                </c:pt>
                <c:pt idx="19">
                  <c:v>1227454.2371539702</c:v>
                </c:pt>
                <c:pt idx="20">
                  <c:v>1264277.8642685893</c:v>
                </c:pt>
                <c:pt idx="21">
                  <c:v>1302206.2001966469</c:v>
                </c:pt>
                <c:pt idx="22">
                  <c:v>1341272.3862025463</c:v>
                </c:pt>
                <c:pt idx="23">
                  <c:v>1381510.5577886228</c:v>
                </c:pt>
                <c:pt idx="24">
                  <c:v>1422955.8745222813</c:v>
                </c:pt>
                <c:pt idx="25">
                  <c:v>1465644.5507579497</c:v>
                </c:pt>
                <c:pt idx="26">
                  <c:v>1509613.8872806884</c:v>
                </c:pt>
                <c:pt idx="27">
                  <c:v>1554902.3038991089</c:v>
                </c:pt>
                <c:pt idx="28">
                  <c:v>1601549.3730160822</c:v>
                </c:pt>
                <c:pt idx="29">
                  <c:v>1649595.8542065644</c:v>
                </c:pt>
                <c:pt idx="30">
                  <c:v>1699083.7298327615</c:v>
                </c:pt>
                <c:pt idx="31">
                  <c:v>1750056.2417277445</c:v>
                </c:pt>
                <c:pt idx="32">
                  <c:v>1802557.9289795766</c:v>
                </c:pt>
                <c:pt idx="33">
                  <c:v>1856634.6668489638</c:v>
                </c:pt>
                <c:pt idx="34">
                  <c:v>1912333.7068544324</c:v>
                </c:pt>
                <c:pt idx="35">
                  <c:v>1969703.7180600658</c:v>
                </c:pt>
                <c:pt idx="36">
                  <c:v>2028794.8296018676</c:v>
                </c:pt>
                <c:pt idx="37">
                  <c:v>2089658.6744899233</c:v>
                </c:pt>
                <c:pt idx="38">
                  <c:v>2152348.434724621</c:v>
                </c:pt>
                <c:pt idx="39">
                  <c:v>2216918.8877663598</c:v>
                </c:pt>
                <c:pt idx="40">
                  <c:v>2283426.4543993506</c:v>
                </c:pt>
              </c:numCache>
            </c:numRef>
          </c:val>
          <c:smooth val="0"/>
          <c:extLst>
            <c:ext xmlns:c16="http://schemas.microsoft.com/office/drawing/2014/chart" uri="{C3380CC4-5D6E-409C-BE32-E72D297353CC}">
              <c16:uniqueId val="{00000000-B35D-4FF9-BE2D-0B3B72092E77}"/>
            </c:ext>
          </c:extLst>
        </c:ser>
        <c:ser>
          <c:idx val="2"/>
          <c:order val="1"/>
          <c:tx>
            <c:strRef>
              <c:f>Calculator!$D$12</c:f>
              <c:strCache>
                <c:ptCount val="1"/>
                <c:pt idx="0">
                  <c:v>1% Variance</c:v>
                </c:pt>
              </c:strCache>
            </c:strRef>
          </c:tx>
          <c:marker>
            <c:symbol val="none"/>
          </c:marker>
          <c:cat>
            <c:numRef>
              <c:f>Calculator!$M$37:$M$77</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Calculator!$O$37:$O$77</c:f>
              <c:numCache>
                <c:formatCode>"$"#,##0</c:formatCode>
                <c:ptCount val="41"/>
                <c:pt idx="0">
                  <c:v>700000</c:v>
                </c:pt>
                <c:pt idx="1">
                  <c:v>728000</c:v>
                </c:pt>
                <c:pt idx="2">
                  <c:v>757120.00000000012</c:v>
                </c:pt>
                <c:pt idx="3">
                  <c:v>787404.80000000005</c:v>
                </c:pt>
                <c:pt idx="4">
                  <c:v>818900.9920000002</c:v>
                </c:pt>
                <c:pt idx="5">
                  <c:v>851657.03168000025</c:v>
                </c:pt>
                <c:pt idx="6">
                  <c:v>885723.31294720026</c:v>
                </c:pt>
                <c:pt idx="7">
                  <c:v>921152.24546508817</c:v>
                </c:pt>
                <c:pt idx="8">
                  <c:v>957998.33528369188</c:v>
                </c:pt>
                <c:pt idx="9">
                  <c:v>996318.26869503967</c:v>
                </c:pt>
                <c:pt idx="10">
                  <c:v>1036170.9994428412</c:v>
                </c:pt>
                <c:pt idx="11">
                  <c:v>1077617.8394205547</c:v>
                </c:pt>
                <c:pt idx="12">
                  <c:v>1120722.5529973772</c:v>
                </c:pt>
                <c:pt idx="13">
                  <c:v>1165551.4551172724</c:v>
                </c:pt>
                <c:pt idx="14">
                  <c:v>1212173.5133219631</c:v>
                </c:pt>
                <c:pt idx="15">
                  <c:v>1260660.4538548416</c:v>
                </c:pt>
                <c:pt idx="16">
                  <c:v>1311086.8720090357</c:v>
                </c:pt>
                <c:pt idx="17">
                  <c:v>1363530.3468893971</c:v>
                </c:pt>
                <c:pt idx="18">
                  <c:v>1418071.5607649731</c:v>
                </c:pt>
                <c:pt idx="19">
                  <c:v>1474794.4231955721</c:v>
                </c:pt>
                <c:pt idx="20">
                  <c:v>1533786.2001233948</c:v>
                </c:pt>
                <c:pt idx="21">
                  <c:v>1595137.6481283312</c:v>
                </c:pt>
                <c:pt idx="22">
                  <c:v>1658943.1540534643</c:v>
                </c:pt>
                <c:pt idx="23">
                  <c:v>1725300.8802156027</c:v>
                </c:pt>
                <c:pt idx="24">
                  <c:v>1794312.915424227</c:v>
                </c:pt>
                <c:pt idx="25">
                  <c:v>1866085.4320411964</c:v>
                </c:pt>
                <c:pt idx="26">
                  <c:v>1940728.8493228441</c:v>
                </c:pt>
                <c:pt idx="27">
                  <c:v>2018358.0032957578</c:v>
                </c:pt>
                <c:pt idx="28">
                  <c:v>2099092.3234275887</c:v>
                </c:pt>
                <c:pt idx="29">
                  <c:v>2183056.0163646922</c:v>
                </c:pt>
                <c:pt idx="30">
                  <c:v>2270378.2570192795</c:v>
                </c:pt>
                <c:pt idx="31">
                  <c:v>2361193.3873000508</c:v>
                </c:pt>
                <c:pt idx="32">
                  <c:v>2455641.122792053</c:v>
                </c:pt>
                <c:pt idx="33">
                  <c:v>2553866.7677037353</c:v>
                </c:pt>
                <c:pt idx="34">
                  <c:v>2656021.4384118849</c:v>
                </c:pt>
                <c:pt idx="35">
                  <c:v>2762262.2959483606</c:v>
                </c:pt>
                <c:pt idx="36">
                  <c:v>2872752.7877862947</c:v>
                </c:pt>
                <c:pt idx="37">
                  <c:v>2987662.8992977473</c:v>
                </c:pt>
                <c:pt idx="38">
                  <c:v>3107169.4152696566</c:v>
                </c:pt>
                <c:pt idx="39">
                  <c:v>3231456.1918804427</c:v>
                </c:pt>
                <c:pt idx="40">
                  <c:v>3360714.4395556618</c:v>
                </c:pt>
              </c:numCache>
            </c:numRef>
          </c:val>
          <c:smooth val="0"/>
          <c:extLst>
            <c:ext xmlns:c16="http://schemas.microsoft.com/office/drawing/2014/chart" uri="{C3380CC4-5D6E-409C-BE32-E72D297353CC}">
              <c16:uniqueId val="{00000001-B35D-4FF9-BE2D-0B3B72092E77}"/>
            </c:ext>
          </c:extLst>
        </c:ser>
        <c:ser>
          <c:idx val="0"/>
          <c:order val="2"/>
          <c:tx>
            <c:strRef>
              <c:f>Calculator!$E$12</c:f>
              <c:strCache>
                <c:ptCount val="1"/>
                <c:pt idx="0">
                  <c:v>2% Variance</c:v>
                </c:pt>
              </c:strCache>
            </c:strRef>
          </c:tx>
          <c:marker>
            <c:symbol val="none"/>
          </c:marker>
          <c:cat>
            <c:numRef>
              <c:f>Calculator!$M$37:$M$77</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cat>
          <c:val>
            <c:numRef>
              <c:f>Calculator!$P$37:$P$77</c:f>
              <c:numCache>
                <c:formatCode>"$"#,##0</c:formatCode>
                <c:ptCount val="41"/>
                <c:pt idx="0">
                  <c:v>700000</c:v>
                </c:pt>
                <c:pt idx="1">
                  <c:v>735000</c:v>
                </c:pt>
                <c:pt idx="2">
                  <c:v>771750</c:v>
                </c:pt>
                <c:pt idx="3">
                  <c:v>810337.50000000012</c:v>
                </c:pt>
                <c:pt idx="4">
                  <c:v>850854.375</c:v>
                </c:pt>
                <c:pt idx="5">
                  <c:v>893397.09375000012</c:v>
                </c:pt>
                <c:pt idx="6">
                  <c:v>938066.94843749993</c:v>
                </c:pt>
                <c:pt idx="7">
                  <c:v>984970.29585937515</c:v>
                </c:pt>
                <c:pt idx="8">
                  <c:v>1034218.8106523438</c:v>
                </c:pt>
                <c:pt idx="9">
                  <c:v>1085929.7511849611</c:v>
                </c:pt>
                <c:pt idx="10">
                  <c:v>1140226.2387442091</c:v>
                </c:pt>
                <c:pt idx="11">
                  <c:v>1197237.5506814197</c:v>
                </c:pt>
                <c:pt idx="12">
                  <c:v>1257099.4282154904</c:v>
                </c:pt>
                <c:pt idx="13">
                  <c:v>1319954.3996262653</c:v>
                </c:pt>
                <c:pt idx="14">
                  <c:v>1385952.119607578</c:v>
                </c:pt>
                <c:pt idx="15">
                  <c:v>1455249.7255879575</c:v>
                </c:pt>
                <c:pt idx="16">
                  <c:v>1528012.2118673553</c:v>
                </c:pt>
                <c:pt idx="17">
                  <c:v>1604412.8224607231</c:v>
                </c:pt>
                <c:pt idx="18">
                  <c:v>1684633.4635837593</c:v>
                </c:pt>
                <c:pt idx="19">
                  <c:v>1768865.1367629473</c:v>
                </c:pt>
                <c:pt idx="20">
                  <c:v>1857308.3936010946</c:v>
                </c:pt>
                <c:pt idx="21">
                  <c:v>1950173.8132811494</c:v>
                </c:pt>
                <c:pt idx="22">
                  <c:v>2047682.5039452065</c:v>
                </c:pt>
                <c:pt idx="23">
                  <c:v>2150066.6291424674</c:v>
                </c:pt>
                <c:pt idx="24">
                  <c:v>2257569.9605995906</c:v>
                </c:pt>
                <c:pt idx="25">
                  <c:v>2370448.45862957</c:v>
                </c:pt>
                <c:pt idx="26">
                  <c:v>2488970.8815610488</c:v>
                </c:pt>
                <c:pt idx="27">
                  <c:v>2613419.4256391013</c:v>
                </c:pt>
                <c:pt idx="28">
                  <c:v>2744090.3969210559</c:v>
                </c:pt>
                <c:pt idx="29">
                  <c:v>2881294.9167671092</c:v>
                </c:pt>
                <c:pt idx="30">
                  <c:v>3025359.6626054635</c:v>
                </c:pt>
                <c:pt idx="31">
                  <c:v>3176627.6457357383</c:v>
                </c:pt>
                <c:pt idx="32">
                  <c:v>3335459.0280225249</c:v>
                </c:pt>
                <c:pt idx="33">
                  <c:v>3502231.979423651</c:v>
                </c:pt>
                <c:pt idx="34">
                  <c:v>3677343.5783948335</c:v>
                </c:pt>
                <c:pt idx="35">
                  <c:v>3861210.7573145758</c:v>
                </c:pt>
                <c:pt idx="36">
                  <c:v>4054271.295180304</c:v>
                </c:pt>
                <c:pt idx="37">
                  <c:v>4256984.85993932</c:v>
                </c:pt>
                <c:pt idx="38">
                  <c:v>4469834.1029362846</c:v>
                </c:pt>
                <c:pt idx="39">
                  <c:v>4693325.8080831002</c:v>
                </c:pt>
                <c:pt idx="40">
                  <c:v>4927992.0984872542</c:v>
                </c:pt>
              </c:numCache>
            </c:numRef>
          </c:val>
          <c:smooth val="0"/>
          <c:extLst>
            <c:ext xmlns:c16="http://schemas.microsoft.com/office/drawing/2014/chart" uri="{C3380CC4-5D6E-409C-BE32-E72D297353CC}">
              <c16:uniqueId val="{00000002-B35D-4FF9-BE2D-0B3B72092E77}"/>
            </c:ext>
          </c:extLst>
        </c:ser>
        <c:dLbls>
          <c:showLegendKey val="0"/>
          <c:showVal val="0"/>
          <c:showCatName val="0"/>
          <c:showSerName val="0"/>
          <c:showPercent val="0"/>
          <c:showBubbleSize val="0"/>
        </c:dLbls>
        <c:smooth val="0"/>
        <c:axId val="-363891200"/>
        <c:axId val="-363888880"/>
      </c:lineChart>
      <c:catAx>
        <c:axId val="-363891200"/>
        <c:scaling>
          <c:orientation val="minMax"/>
        </c:scaling>
        <c:delete val="0"/>
        <c:axPos val="b"/>
        <c:numFmt formatCode="General" sourceLinked="1"/>
        <c:majorTickMark val="none"/>
        <c:minorTickMark val="none"/>
        <c:tickLblPos val="nextTo"/>
        <c:crossAx val="-363888880"/>
        <c:crosses val="autoZero"/>
        <c:auto val="1"/>
        <c:lblAlgn val="ctr"/>
        <c:lblOffset val="100"/>
        <c:tickLblSkip val="2"/>
        <c:noMultiLvlLbl val="0"/>
      </c:catAx>
      <c:valAx>
        <c:axId val="-363888880"/>
        <c:scaling>
          <c:orientation val="minMax"/>
        </c:scaling>
        <c:delete val="0"/>
        <c:axPos val="l"/>
        <c:majorGridlines>
          <c:spPr>
            <a:ln>
              <a:solidFill>
                <a:schemeClr val="bg1">
                  <a:lumMod val="85000"/>
                </a:schemeClr>
              </a:solidFill>
            </a:ln>
          </c:spPr>
        </c:majorGridlines>
        <c:numFmt formatCode="&quot;$&quot;#,##0" sourceLinked="1"/>
        <c:majorTickMark val="none"/>
        <c:minorTickMark val="none"/>
        <c:tickLblPos val="nextTo"/>
        <c:crossAx val="-363891200"/>
        <c:crosses val="autoZero"/>
        <c:crossBetween val="between"/>
      </c:valAx>
    </c:plotArea>
    <c:legend>
      <c:legendPos val="b"/>
      <c:overlay val="0"/>
    </c:legend>
    <c:plotVisOnly val="1"/>
    <c:dispBlanksAs val="zero"/>
    <c:showDLblsOverMax val="0"/>
  </c:chart>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hyperlink" Target="https://www.youtube.com/watch?v=LTyPzPgGXto&amp;feature=youtu.b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161926</xdr:colOff>
      <xdr:row>8</xdr:row>
      <xdr:rowOff>123824</xdr:rowOff>
    </xdr:from>
    <xdr:to>
      <xdr:col>17</xdr:col>
      <xdr:colOff>0</xdr:colOff>
      <xdr:row>35</xdr:row>
      <xdr:rowOff>136072</xdr:rowOff>
    </xdr:to>
    <xdr:sp macro="" textlink="">
      <xdr:nvSpPr>
        <xdr:cNvPr id="3" name="Text Box 11">
          <a:extLst>
            <a:ext uri="{FF2B5EF4-FFF2-40B4-BE49-F238E27FC236}">
              <a16:creationId xmlns:a16="http://schemas.microsoft.com/office/drawing/2014/main" id="{AB287809-B1B0-42EF-9E02-9BF909799DCE}"/>
            </a:ext>
          </a:extLst>
        </xdr:cNvPr>
        <xdr:cNvSpPr txBox="1">
          <a:spLocks noChangeArrowheads="1"/>
        </xdr:cNvSpPr>
      </xdr:nvSpPr>
      <xdr:spPr bwMode="auto">
        <a:xfrm>
          <a:off x="161926" y="2028824"/>
          <a:ext cx="9390288" cy="5155748"/>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AU" sz="1200" b="0" i="0" strike="noStrike">
              <a:solidFill>
                <a:srgbClr val="000000"/>
              </a:solidFill>
              <a:latin typeface="Tahoma" panose="020B0604030504040204" pitchFamily="34" charset="0"/>
              <a:ea typeface="Tahoma" panose="020B0604030504040204" pitchFamily="34" charset="0"/>
              <a:cs typeface="Tahoma" panose="020B0604030504040204" pitchFamily="34" charset="0"/>
            </a:rPr>
            <a:t>Hi!</a:t>
          </a:r>
        </a:p>
        <a:p>
          <a:pPr algn="l" rtl="0">
            <a:defRPr sz="1000"/>
          </a:pPr>
          <a:endParaRPr lang="en-AU" sz="1200" b="0"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r>
            <a:rPr lang="en-AU" sz="1200" b="0" i="0" strike="noStrike">
              <a:solidFill>
                <a:srgbClr val="000000"/>
              </a:solidFill>
              <a:latin typeface="Tahoma" panose="020B0604030504040204" pitchFamily="34" charset="0"/>
              <a:ea typeface="Tahoma" panose="020B0604030504040204" pitchFamily="34" charset="0"/>
              <a:cs typeface="Tahoma" panose="020B0604030504040204" pitchFamily="34" charset="0"/>
            </a:rPr>
            <a:t>Nice</a:t>
          </a:r>
          <a:r>
            <a:rPr lang="en-AU" sz="12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 to see you here and thank you for your interest in our </a:t>
          </a:r>
          <a:r>
            <a:rPr lang="en-AU" sz="1200" b="1"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Capital Growth Performance Wealth Impact Calculator</a:t>
          </a:r>
          <a:r>
            <a:rPr lang="en-AU" sz="12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a:t>
          </a:r>
        </a:p>
        <a:p>
          <a:pPr algn="l" rtl="0">
            <a:defRPr sz="1000"/>
          </a:pPr>
          <a:endParaRPr lang="en-AU" sz="1200" b="0"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r>
            <a:rPr lang="en-AU" sz="1200" b="0" i="0" strike="noStrike">
              <a:solidFill>
                <a:srgbClr val="000000"/>
              </a:solidFill>
              <a:latin typeface="Tahoma" panose="020B0604030504040204" pitchFamily="34" charset="0"/>
              <a:ea typeface="Tahoma" panose="020B0604030504040204" pitchFamily="34" charset="0"/>
              <a:cs typeface="Tahoma" panose="020B0604030504040204" pitchFamily="34" charset="0"/>
            </a:rPr>
            <a:t>Before you begin,</a:t>
          </a:r>
          <a:r>
            <a:rPr lang="en-AU" sz="12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 here are some guide and instructions to help you understand this calculator better.</a:t>
          </a:r>
        </a:p>
        <a:p>
          <a:pPr algn="l" rtl="0">
            <a:defRPr sz="1000"/>
          </a:pPr>
          <a:endParaRPr lang="en-AU" sz="12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r>
            <a:rPr lang="en-AU" sz="12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The main purpose of this calculator is to demonstrate the impact a 1% and 2% variance in the capital growth can have on your equity position for the next 40 year.</a:t>
          </a:r>
        </a:p>
        <a:p>
          <a:pPr algn="l" rtl="0">
            <a:defRPr sz="1000"/>
          </a:pPr>
          <a:endParaRPr lang="en-AU" sz="1200" b="0"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2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AU" sz="1100" b="1" i="0">
              <a:effectLst/>
              <a:latin typeface="Tahoma" panose="020B0604030504040204" pitchFamily="34" charset="0"/>
              <a:ea typeface="Tahoma" panose="020B0604030504040204" pitchFamily="34" charset="0"/>
              <a:cs typeface="Tahoma" panose="020B0604030504040204" pitchFamily="34" charset="0"/>
            </a:rPr>
            <a:t>HOW TO USE</a:t>
          </a:r>
          <a:r>
            <a:rPr lang="en-AU" sz="1100" b="1" i="0" baseline="0">
              <a:effectLst/>
              <a:latin typeface="Tahoma" panose="020B0604030504040204" pitchFamily="34" charset="0"/>
              <a:ea typeface="Tahoma" panose="020B0604030504040204" pitchFamily="34" charset="0"/>
              <a:cs typeface="Tahoma" panose="020B0604030504040204" pitchFamily="34" charset="0"/>
            </a:rPr>
            <a:t> THIS CALCULATOR?</a:t>
          </a:r>
          <a:endParaRPr lang="en-AU" sz="1100">
            <a:effectLst/>
            <a:latin typeface="Tahoma" panose="020B0604030504040204" pitchFamily="34" charset="0"/>
            <a:ea typeface="Tahoma" panose="020B0604030504040204" pitchFamily="34" charset="0"/>
            <a:cs typeface="Tahoma" panose="020B0604030504040204" pitchFamily="34" charset="0"/>
          </a:endParaRPr>
        </a:p>
        <a:p>
          <a:pPr algn="l" rtl="0">
            <a:defRPr sz="1000"/>
          </a:pPr>
          <a:r>
            <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rPr>
            <a:t>Step 1 </a:t>
          </a:r>
          <a:r>
            <a:rPr lang="en-AU" sz="1100" b="0" i="0" strike="noStrike">
              <a:solidFill>
                <a:srgbClr val="000000"/>
              </a:solidFill>
              <a:latin typeface="Tahoma" panose="020B0604030504040204" pitchFamily="34" charset="0"/>
              <a:ea typeface="Tahoma" panose="020B0604030504040204" pitchFamily="34" charset="0"/>
              <a:cs typeface="Tahoma" panose="020B0604030504040204" pitchFamily="34" charset="0"/>
            </a:rPr>
            <a:t>- Click</a:t>
          </a:r>
          <a:r>
            <a:rPr lang="en-AU" sz="11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 on the Calculator sheet tab &gt;&gt;</a:t>
          </a:r>
        </a:p>
        <a:p>
          <a:pPr algn="l" rtl="0">
            <a:defRPr sz="1000"/>
          </a:pPr>
          <a:endParaRPr lang="en-AU" sz="11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r>
            <a:rPr lang="en-AU" sz="1100" b="1"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Step 2 - </a:t>
          </a:r>
          <a:r>
            <a:rPr lang="en-AU" sz="1100" b="0" i="0"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Input your property's value and your anticipated capital growth in the yellow fields &gt;&gt;</a:t>
          </a:r>
          <a:endParaRPr lang="en-AU" sz="1100" b="0"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AU" sz="1100" b="1" i="0" baseline="0">
              <a:effectLst/>
              <a:latin typeface="Tahoma" panose="020B0604030504040204" pitchFamily="34" charset="0"/>
              <a:ea typeface="Tahoma" panose="020B0604030504040204" pitchFamily="34" charset="0"/>
              <a:cs typeface="Tahoma" panose="020B0604030504040204" pitchFamily="34" charset="0"/>
            </a:rPr>
            <a:t>Step 3 - </a:t>
          </a:r>
          <a:r>
            <a:rPr lang="en-AU" sz="1100" b="0" i="0" baseline="0">
              <a:effectLst/>
              <a:latin typeface="Tahoma" panose="020B0604030504040204" pitchFamily="34" charset="0"/>
              <a:ea typeface="Tahoma" panose="020B0604030504040204" pitchFamily="34" charset="0"/>
              <a:cs typeface="Tahoma" panose="020B0604030504040204" pitchFamily="34" charset="0"/>
            </a:rPr>
            <a:t>The chart will be updated automatically as soon as you've inputted the values.</a:t>
          </a:r>
          <a:endParaRPr lang="en-AU" sz="1100">
            <a:effectLst/>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xdr:col>
      <xdr:colOff>542925</xdr:colOff>
      <xdr:row>19</xdr:row>
      <xdr:rowOff>57150</xdr:rowOff>
    </xdr:from>
    <xdr:to>
      <xdr:col>12</xdr:col>
      <xdr:colOff>485775</xdr:colOff>
      <xdr:row>24</xdr:row>
      <xdr:rowOff>114300</xdr:rowOff>
    </xdr:to>
    <xdr:pic>
      <xdr:nvPicPr>
        <xdr:cNvPr id="5" name="Picture 4">
          <a:extLst>
            <a:ext uri="{FF2B5EF4-FFF2-40B4-BE49-F238E27FC236}">
              <a16:creationId xmlns:a16="http://schemas.microsoft.com/office/drawing/2014/main" id="{85547137-A50F-41FA-889C-DEF5011FFA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1825" y="4057650"/>
          <a:ext cx="4210050" cy="100965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11</xdr:col>
      <xdr:colOff>115033</xdr:colOff>
      <xdr:row>25</xdr:row>
      <xdr:rowOff>145073</xdr:rowOff>
    </xdr:from>
    <xdr:to>
      <xdr:col>18</xdr:col>
      <xdr:colOff>220832</xdr:colOff>
      <xdr:row>33</xdr:row>
      <xdr:rowOff>145073</xdr:rowOff>
    </xdr:to>
    <xdr:pic>
      <xdr:nvPicPr>
        <xdr:cNvPr id="9" name="Picture 8">
          <a:extLst>
            <a:ext uri="{FF2B5EF4-FFF2-40B4-BE49-F238E27FC236}">
              <a16:creationId xmlns:a16="http://schemas.microsoft.com/office/drawing/2014/main" id="{9E716144-3224-44DF-BF0E-62912BFE40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240341" y="5288573"/>
          <a:ext cx="4260164" cy="152400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7328</xdr:colOff>
      <xdr:row>0</xdr:row>
      <xdr:rowOff>168519</xdr:rowOff>
    </xdr:from>
    <xdr:to>
      <xdr:col>7</xdr:col>
      <xdr:colOff>119290</xdr:colOff>
      <xdr:row>5</xdr:row>
      <xdr:rowOff>78605</xdr:rowOff>
    </xdr:to>
    <xdr:pic>
      <xdr:nvPicPr>
        <xdr:cNvPr id="6" name="Picture 5">
          <a:extLst>
            <a:ext uri="{FF2B5EF4-FFF2-40B4-BE49-F238E27FC236}">
              <a16:creationId xmlns:a16="http://schemas.microsoft.com/office/drawing/2014/main" id="{B40C72DD-CC25-4D57-94E2-4822BBD92F3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7828" y="168519"/>
          <a:ext cx="3672847" cy="862586"/>
        </a:xfrm>
        <a:prstGeom prst="rect">
          <a:avLst/>
        </a:prstGeom>
      </xdr:spPr>
    </xdr:pic>
    <xdr:clientData/>
  </xdr:twoCellAnchor>
  <xdr:twoCellAnchor>
    <xdr:from>
      <xdr:col>0</xdr:col>
      <xdr:colOff>110219</xdr:colOff>
      <xdr:row>35</xdr:row>
      <xdr:rowOff>153759</xdr:rowOff>
    </xdr:from>
    <xdr:to>
      <xdr:col>16</xdr:col>
      <xdr:colOff>533400</xdr:colOff>
      <xdr:row>48</xdr:row>
      <xdr:rowOff>81644</xdr:rowOff>
    </xdr:to>
    <xdr:sp macro="" textlink="">
      <xdr:nvSpPr>
        <xdr:cNvPr id="7" name="Text Box 11">
          <a:hlinkClick xmlns:r="http://schemas.openxmlformats.org/officeDocument/2006/relationships" r:id="rId4"/>
          <a:extLst>
            <a:ext uri="{FF2B5EF4-FFF2-40B4-BE49-F238E27FC236}">
              <a16:creationId xmlns:a16="http://schemas.microsoft.com/office/drawing/2014/main" id="{1FDCFC04-D712-43CE-A00C-1C61853F2EC8}"/>
            </a:ext>
          </a:extLst>
        </xdr:cNvPr>
        <xdr:cNvSpPr txBox="1">
          <a:spLocks noChangeArrowheads="1"/>
        </xdr:cNvSpPr>
      </xdr:nvSpPr>
      <xdr:spPr bwMode="auto">
        <a:xfrm>
          <a:off x="110219" y="7202259"/>
          <a:ext cx="9390288" cy="240438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r>
            <a:rPr lang="en-AU" sz="1100" b="0" i="0" strike="noStrike">
              <a:solidFill>
                <a:schemeClr val="accent6">
                  <a:lumMod val="75000"/>
                </a:schemeClr>
              </a:solidFill>
              <a:latin typeface="Tahoma" panose="020B0604030504040204" pitchFamily="34" charset="0"/>
              <a:ea typeface="Tahoma" panose="020B0604030504040204" pitchFamily="34" charset="0"/>
              <a:cs typeface="Tahoma" panose="020B0604030504040204" pitchFamily="34" charset="0"/>
            </a:rPr>
            <a:t>If</a:t>
          </a:r>
          <a:r>
            <a:rPr lang="en-AU" sz="1100" b="0" i="0" strike="noStrike" baseline="0">
              <a:solidFill>
                <a:schemeClr val="accent6">
                  <a:lumMod val="75000"/>
                </a:schemeClr>
              </a:solidFill>
              <a:latin typeface="Tahoma" panose="020B0604030504040204" pitchFamily="34" charset="0"/>
              <a:ea typeface="Tahoma" panose="020B0604030504040204" pitchFamily="34" charset="0"/>
              <a:cs typeface="Tahoma" panose="020B0604030504040204" pitchFamily="34" charset="0"/>
            </a:rPr>
            <a:t> you would like additional clarification or a video demonstration on how to use this calculator, just click here: </a:t>
          </a:r>
          <a:r>
            <a:rPr lang="en-AU" sz="1100" b="0" i="0" u="sng" strike="noStrike" baseline="0">
              <a:solidFill>
                <a:schemeClr val="accent6">
                  <a:lumMod val="75000"/>
                </a:schemeClr>
              </a:solidFill>
              <a:latin typeface="Tahoma" panose="020B0604030504040204" pitchFamily="34" charset="0"/>
              <a:ea typeface="Tahoma" panose="020B0604030504040204" pitchFamily="34" charset="0"/>
              <a:cs typeface="Tahoma" panose="020B0604030504040204" pitchFamily="34" charset="0"/>
            </a:rPr>
            <a:t>Step-by-Step Demonstration</a:t>
          </a:r>
          <a:r>
            <a:rPr lang="en-AU" sz="1100" b="0" i="0" strike="noStrike" baseline="0">
              <a:solidFill>
                <a:schemeClr val="accent6">
                  <a:lumMod val="75000"/>
                </a:schemeClr>
              </a:solidFill>
              <a:latin typeface="Tahoma" panose="020B0604030504040204" pitchFamily="34" charset="0"/>
              <a:ea typeface="Tahoma" panose="020B0604030504040204" pitchFamily="34" charset="0"/>
              <a:cs typeface="Tahoma" panose="020B0604030504040204" pitchFamily="34" charset="0"/>
            </a:rPr>
            <a:t>.</a:t>
          </a:r>
        </a:p>
        <a:p>
          <a:pPr algn="l" rtl="0">
            <a:defRPr sz="1000"/>
          </a:pPr>
          <a:endParaRPr lang="en-AU" sz="11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endParaRPr lang="en-AU" sz="1200" b="1"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r>
            <a:rPr lang="en-AU" sz="1200" b="1" i="0" strike="noStrike">
              <a:solidFill>
                <a:srgbClr val="000000"/>
              </a:solidFill>
              <a:latin typeface="Tahoma" panose="020B0604030504040204" pitchFamily="34" charset="0"/>
              <a:ea typeface="Tahoma" panose="020B0604030504040204" pitchFamily="34" charset="0"/>
              <a:cs typeface="Tahoma" panose="020B0604030504040204" pitchFamily="34" charset="0"/>
            </a:rPr>
            <a:t>DISCLAIMER</a:t>
          </a:r>
          <a:endParaRPr lang="en-AU" sz="1200" b="0"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a:p>
          <a:pPr algn="l" rtl="0">
            <a:defRPr sz="1000"/>
          </a:pPr>
          <a:r>
            <a:rPr lang="en-AU" sz="1200" b="0" i="0" strike="noStrike">
              <a:solidFill>
                <a:srgbClr val="000000"/>
              </a:solidFill>
              <a:latin typeface="Tahoma" panose="020B0604030504040204" pitchFamily="34" charset="0"/>
              <a:ea typeface="Tahoma" panose="020B0604030504040204" pitchFamily="34" charset="0"/>
              <a:cs typeface="Tahoma" panose="020B0604030504040204" pitchFamily="34" charset="0"/>
            </a:rPr>
            <a:t>This spreadsheet has been produced expressly for educational purposes and although the author of this programme has taken all due care in its development, the author and agents for the author are unable to accept any liability or responsibility whatsoever for any error or omission or any loss or damage of any kind sustained by any person or entity arising from the use of this information.  It is recommended you always seek independent professional advice relevant to your specific circumstances before acting on the information in this document.</a:t>
          </a:r>
        </a:p>
        <a:p>
          <a:pPr algn="l" rtl="0">
            <a:defRPr sz="1000"/>
          </a:pPr>
          <a:endParaRPr lang="en-AU" sz="1200" b="0" i="0" strike="noStrike">
            <a:solidFill>
              <a:srgbClr val="000000"/>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190502</xdr:colOff>
      <xdr:row>12</xdr:row>
      <xdr:rowOff>144557</xdr:rowOff>
    </xdr:from>
    <xdr:to>
      <xdr:col>9</xdr:col>
      <xdr:colOff>507546</xdr:colOff>
      <xdr:row>32</xdr:row>
      <xdr:rowOff>161925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173182</xdr:colOff>
      <xdr:row>1</xdr:row>
      <xdr:rowOff>34637</xdr:rowOff>
    </xdr:from>
    <xdr:to>
      <xdr:col>4</xdr:col>
      <xdr:colOff>616188</xdr:colOff>
      <xdr:row>5</xdr:row>
      <xdr:rowOff>169859</xdr:rowOff>
    </xdr:to>
    <xdr:pic>
      <xdr:nvPicPr>
        <xdr:cNvPr id="5" name="Picture 4">
          <a:extLst>
            <a:ext uri="{FF2B5EF4-FFF2-40B4-BE49-F238E27FC236}">
              <a16:creationId xmlns:a16="http://schemas.microsoft.com/office/drawing/2014/main" id="{E3FAEA84-2ABE-4F8A-B323-3D732A710D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3182" y="216478"/>
          <a:ext cx="3672847" cy="8625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AO7"/>
  <sheetViews>
    <sheetView showGridLines="0" tabSelected="1" zoomScaleNormal="100" workbookViewId="0">
      <selection activeCell="V36" sqref="V36:V37"/>
    </sheetView>
  </sheetViews>
  <sheetFormatPr defaultColWidth="8.85546875" defaultRowHeight="15" x14ac:dyDescent="0.25"/>
  <cols>
    <col min="1" max="1" width="2.85546875" customWidth="1"/>
  </cols>
  <sheetData>
    <row r="7" spans="2:41" s="25" customFormat="1" ht="45" customHeight="1" x14ac:dyDescent="0.2">
      <c r="B7" s="21" t="s">
        <v>20</v>
      </c>
      <c r="C7" s="22"/>
      <c r="D7" s="23"/>
      <c r="E7" s="23"/>
      <c r="F7" s="22"/>
      <c r="G7" s="23"/>
      <c r="H7" s="23"/>
      <c r="I7" s="23"/>
      <c r="J7" s="23"/>
      <c r="K7" s="23"/>
      <c r="L7" s="23"/>
      <c r="M7" s="23"/>
      <c r="N7" s="23"/>
      <c r="O7" s="23"/>
      <c r="P7" s="23"/>
      <c r="Q7" s="23"/>
      <c r="R7" s="23"/>
      <c r="S7" s="23"/>
      <c r="T7" s="23"/>
      <c r="U7" s="23"/>
      <c r="V7" s="23"/>
      <c r="W7" s="23"/>
      <c r="X7" s="23"/>
      <c r="Y7" s="23"/>
      <c r="Z7" s="24"/>
      <c r="AA7" s="24"/>
      <c r="AB7" s="24"/>
      <c r="AC7" s="24"/>
      <c r="AD7" s="24"/>
      <c r="AE7" s="24"/>
      <c r="AF7" s="24"/>
      <c r="AG7" s="24"/>
      <c r="AH7" s="24"/>
      <c r="AI7" s="24"/>
      <c r="AJ7" s="24"/>
      <c r="AK7" s="24"/>
      <c r="AL7" s="24"/>
      <c r="AM7" s="24"/>
      <c r="AN7" s="24"/>
      <c r="AO7" s="2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8:AN78"/>
  <sheetViews>
    <sheetView showGridLines="0" zoomScale="110" zoomScaleNormal="110" zoomScalePageLayoutView="85" workbookViewId="0">
      <selection activeCell="F11" sqref="F11"/>
    </sheetView>
  </sheetViews>
  <sheetFormatPr defaultColWidth="9.140625" defaultRowHeight="14.25" x14ac:dyDescent="0.2"/>
  <cols>
    <col min="1" max="1" width="3" style="4" customWidth="1"/>
    <col min="2" max="2" width="15.140625" style="5" bestFit="1" customWidth="1"/>
    <col min="3" max="3" width="14.28515625" style="1" customWidth="1"/>
    <col min="4" max="5" width="16" style="2" bestFit="1" customWidth="1"/>
    <col min="6" max="6" width="17.42578125" style="1" customWidth="1"/>
    <col min="7" max="7" width="16.85546875" style="2" customWidth="1"/>
    <col min="8" max="10" width="13.42578125" style="2" customWidth="1"/>
    <col min="11" max="12" width="2.42578125" style="2" customWidth="1"/>
    <col min="13" max="13" width="10.140625" style="2" customWidth="1"/>
    <col min="14" max="17" width="15.140625" style="2" customWidth="1"/>
    <col min="18" max="18" width="16.7109375" style="2" bestFit="1" customWidth="1"/>
    <col min="19" max="24" width="9.140625" style="2"/>
    <col min="25" max="40" width="9.140625" style="3"/>
    <col min="41" max="16384" width="9.140625" style="4"/>
  </cols>
  <sheetData>
    <row r="8" spans="2:40" s="25" customFormat="1" ht="45" customHeight="1" x14ac:dyDescent="0.2">
      <c r="B8" s="21" t="s">
        <v>20</v>
      </c>
      <c r="C8" s="22"/>
      <c r="D8" s="23"/>
      <c r="E8" s="23"/>
      <c r="F8" s="22"/>
      <c r="G8" s="23"/>
      <c r="H8" s="23"/>
      <c r="I8" s="23"/>
      <c r="J8" s="23"/>
      <c r="K8" s="23"/>
      <c r="L8" s="23"/>
      <c r="M8" s="23"/>
      <c r="N8" s="23"/>
      <c r="O8" s="23"/>
      <c r="P8" s="23"/>
      <c r="Q8" s="23"/>
      <c r="R8" s="23"/>
      <c r="S8" s="23"/>
      <c r="T8" s="23"/>
      <c r="U8" s="23"/>
      <c r="V8" s="23"/>
      <c r="W8" s="23"/>
      <c r="X8" s="23"/>
      <c r="Y8" s="24"/>
      <c r="Z8" s="24"/>
      <c r="AA8" s="24"/>
      <c r="AB8" s="24"/>
      <c r="AC8" s="24"/>
      <c r="AD8" s="24"/>
      <c r="AE8" s="24"/>
      <c r="AF8" s="24"/>
      <c r="AG8" s="24"/>
      <c r="AH8" s="24"/>
      <c r="AI8" s="24"/>
      <c r="AJ8" s="24"/>
      <c r="AK8" s="24"/>
      <c r="AL8" s="24"/>
      <c r="AM8" s="24"/>
      <c r="AN8" s="24"/>
    </row>
    <row r="10" spans="2:40" ht="15" thickBot="1" x14ac:dyDescent="0.25"/>
    <row r="11" spans="2:40" ht="22.5" customHeight="1" thickBot="1" x14ac:dyDescent="0.25">
      <c r="B11" s="26" t="s">
        <v>2</v>
      </c>
      <c r="C11" s="57">
        <v>700000</v>
      </c>
    </row>
    <row r="12" spans="2:40" ht="22.5" customHeight="1" thickBot="1" x14ac:dyDescent="0.25">
      <c r="B12" s="26" t="s">
        <v>3</v>
      </c>
      <c r="C12" s="58">
        <v>0.03</v>
      </c>
      <c r="D12" s="6" t="s">
        <v>7</v>
      </c>
      <c r="E12" s="6" t="s">
        <v>8</v>
      </c>
    </row>
    <row r="13" spans="2:40" x14ac:dyDescent="0.2">
      <c r="B13" s="7"/>
      <c r="C13" s="8"/>
      <c r="D13" s="9">
        <f>$C$12+1%</f>
        <v>0.04</v>
      </c>
      <c r="E13" s="9">
        <f>$C$12+2%</f>
        <v>0.05</v>
      </c>
    </row>
    <row r="14" spans="2:40" ht="18" x14ac:dyDescent="0.25">
      <c r="B14" s="7"/>
      <c r="C14" s="8"/>
      <c r="D14" s="8"/>
      <c r="E14" s="8"/>
      <c r="M14" s="35" t="s">
        <v>16</v>
      </c>
    </row>
    <row r="15" spans="2:40" ht="15" thickBot="1" x14ac:dyDescent="0.25">
      <c r="B15" s="7"/>
      <c r="C15" s="8"/>
      <c r="D15" s="8"/>
      <c r="E15" s="8"/>
    </row>
    <row r="16" spans="2:40" ht="26.25" customHeight="1" thickBot="1" x14ac:dyDescent="0.25">
      <c r="B16" s="7"/>
      <c r="C16" s="8"/>
      <c r="D16" s="8"/>
      <c r="E16" s="8"/>
      <c r="L16" s="36"/>
      <c r="M16" s="62" t="s">
        <v>9</v>
      </c>
      <c r="N16" s="63"/>
      <c r="O16" s="64"/>
    </row>
    <row r="17" spans="2:18" ht="18.75" customHeight="1" thickBot="1" x14ac:dyDescent="0.25">
      <c r="B17" s="7"/>
      <c r="C17" s="8"/>
      <c r="D17" s="8"/>
      <c r="E17" s="8"/>
      <c r="L17" s="36"/>
      <c r="M17" s="37" t="s">
        <v>0</v>
      </c>
      <c r="N17" s="38" t="s">
        <v>5</v>
      </c>
      <c r="O17" s="39" t="s">
        <v>6</v>
      </c>
    </row>
    <row r="18" spans="2:18" ht="18.75" customHeight="1" x14ac:dyDescent="0.2">
      <c r="B18" s="7"/>
      <c r="C18" s="8"/>
      <c r="D18" s="8"/>
      <c r="E18" s="8"/>
      <c r="M18" s="40">
        <v>10</v>
      </c>
      <c r="N18" s="41">
        <f>INDEX($M$37:$Q$77,MATCH($M18,$M$37:$M$77,0),5)</f>
        <v>95429.533901955932</v>
      </c>
      <c r="O18" s="42">
        <f>INDEX($M$37:$R$77,MATCH($M18,$M$37:$M$77,0),6)</f>
        <v>199484.77320332383</v>
      </c>
    </row>
    <row r="19" spans="2:18" ht="18.75" customHeight="1" x14ac:dyDescent="0.2">
      <c r="B19" s="7"/>
      <c r="C19" s="8"/>
      <c r="D19" s="8"/>
      <c r="E19" s="8"/>
      <c r="M19" s="43">
        <v>20</v>
      </c>
      <c r="N19" s="44">
        <f>INDEX($M$37:$Q$77,MATCH($M19,$M$37:$M$77,0),5)</f>
        <v>269508.33585480554</v>
      </c>
      <c r="O19" s="45">
        <f>INDEX($M$37:$R$77,MATCH($M19,$M$37:$M$77,0),6)</f>
        <v>593030.52933250531</v>
      </c>
    </row>
    <row r="20" spans="2:18" ht="18.75" customHeight="1" x14ac:dyDescent="0.2">
      <c r="B20" s="7"/>
      <c r="C20" s="8"/>
      <c r="D20" s="8"/>
      <c r="E20" s="8"/>
      <c r="M20" s="43">
        <v>30</v>
      </c>
      <c r="N20" s="44">
        <f>INDEX($M$37:$Q$77,MATCH($M20,$M$37:$M$77,0),5)</f>
        <v>571294.52718651807</v>
      </c>
      <c r="O20" s="45">
        <f>INDEX($M$37:$R$77,MATCH($M20,$M$37:$M$77,0),6)</f>
        <v>1326275.9327727021</v>
      </c>
    </row>
    <row r="21" spans="2:18" ht="18.75" customHeight="1" thickBot="1" x14ac:dyDescent="0.25">
      <c r="B21" s="7"/>
      <c r="C21" s="8"/>
      <c r="D21" s="8"/>
      <c r="E21" s="8"/>
      <c r="M21" s="46">
        <v>40</v>
      </c>
      <c r="N21" s="47">
        <f>INDEX($M$37:$Q$77,MATCH($M21,$M$37:$M$77,0),5)</f>
        <v>1077287.9851563112</v>
      </c>
      <c r="O21" s="48">
        <f>INDEX($M$37:$R$77,MATCH($M21,$M$37:$M$77,0),6)</f>
        <v>2644565.6440879037</v>
      </c>
    </row>
    <row r="22" spans="2:18" x14ac:dyDescent="0.2">
      <c r="B22" s="7"/>
      <c r="C22" s="8"/>
      <c r="D22" s="8"/>
      <c r="E22" s="8"/>
    </row>
    <row r="23" spans="2:18" ht="18" x14ac:dyDescent="0.25">
      <c r="B23" s="7"/>
      <c r="C23" s="8"/>
      <c r="D23" s="8"/>
      <c r="E23" s="8"/>
      <c r="M23" s="35" t="s">
        <v>17</v>
      </c>
    </row>
    <row r="24" spans="2:18" ht="15" thickBot="1" x14ac:dyDescent="0.25">
      <c r="B24" s="7"/>
      <c r="C24" s="8"/>
      <c r="D24" s="8"/>
      <c r="E24" s="8"/>
    </row>
    <row r="25" spans="2:18" ht="24" customHeight="1" thickBot="1" x14ac:dyDescent="0.25">
      <c r="B25" s="7"/>
      <c r="C25" s="8"/>
      <c r="D25" s="8"/>
      <c r="E25" s="8"/>
      <c r="M25" s="62" t="s">
        <v>18</v>
      </c>
      <c r="N25" s="63"/>
      <c r="O25" s="63"/>
      <c r="P25" s="63"/>
      <c r="Q25" s="63"/>
      <c r="R25" s="64"/>
    </row>
    <row r="26" spans="2:18" ht="20.25" customHeight="1" x14ac:dyDescent="0.2">
      <c r="B26" s="7"/>
      <c r="C26" s="8"/>
      <c r="D26" s="8"/>
      <c r="E26" s="8"/>
      <c r="M26" s="49" t="s">
        <v>0</v>
      </c>
      <c r="N26" s="50">
        <f>C12</f>
        <v>0.03</v>
      </c>
      <c r="O26" s="50">
        <f>N26+1%</f>
        <v>0.04</v>
      </c>
      <c r="P26" s="51" t="s">
        <v>11</v>
      </c>
      <c r="Q26" s="50">
        <f>N26+2%</f>
        <v>0.05</v>
      </c>
      <c r="R26" s="52" t="s">
        <v>10</v>
      </c>
    </row>
    <row r="27" spans="2:18" ht="20.25" customHeight="1" x14ac:dyDescent="0.2">
      <c r="B27" s="7"/>
      <c r="C27" s="8"/>
      <c r="D27" s="8"/>
      <c r="E27" s="8"/>
      <c r="M27" s="43">
        <v>10</v>
      </c>
      <c r="N27" s="53">
        <f>N47</f>
        <v>940741.46554088523</v>
      </c>
      <c r="O27" s="53">
        <f>O47</f>
        <v>1036170.9994428412</v>
      </c>
      <c r="P27" s="53">
        <f>O27-N27</f>
        <v>95429.533901955932</v>
      </c>
      <c r="Q27" s="53">
        <f>P47</f>
        <v>1140226.2387442091</v>
      </c>
      <c r="R27" s="54">
        <f>Q27-N27</f>
        <v>199484.77320332383</v>
      </c>
    </row>
    <row r="28" spans="2:18" ht="20.25" customHeight="1" x14ac:dyDescent="0.2">
      <c r="B28" s="7"/>
      <c r="C28" s="8"/>
      <c r="D28" s="8"/>
      <c r="E28" s="8"/>
      <c r="M28" s="43">
        <v>20</v>
      </c>
      <c r="N28" s="53">
        <f>N57</f>
        <v>1264277.8642685893</v>
      </c>
      <c r="O28" s="53">
        <f>O57</f>
        <v>1533786.2001233948</v>
      </c>
      <c r="P28" s="53">
        <f t="shared" ref="P28:P30" si="0">O28-N28</f>
        <v>269508.33585480554</v>
      </c>
      <c r="Q28" s="53">
        <f>P57</f>
        <v>1857308.3936010946</v>
      </c>
      <c r="R28" s="54">
        <f t="shared" ref="R28:R30" si="1">Q28-N28</f>
        <v>593030.52933250531</v>
      </c>
    </row>
    <row r="29" spans="2:18" ht="20.25" customHeight="1" x14ac:dyDescent="0.2">
      <c r="B29" s="7"/>
      <c r="C29" s="8"/>
      <c r="D29" s="8"/>
      <c r="E29" s="8"/>
      <c r="M29" s="43">
        <v>30</v>
      </c>
      <c r="N29" s="53">
        <f>N67</f>
        <v>1699083.7298327615</v>
      </c>
      <c r="O29" s="53">
        <f>O67</f>
        <v>2270378.2570192795</v>
      </c>
      <c r="P29" s="53">
        <f t="shared" si="0"/>
        <v>571294.52718651807</v>
      </c>
      <c r="Q29" s="53">
        <f>P67</f>
        <v>3025359.6626054635</v>
      </c>
      <c r="R29" s="54">
        <f t="shared" si="1"/>
        <v>1326275.9327727021</v>
      </c>
    </row>
    <row r="30" spans="2:18" ht="20.25" customHeight="1" thickBot="1" x14ac:dyDescent="0.25">
      <c r="B30" s="7"/>
      <c r="C30" s="8"/>
      <c r="D30" s="8"/>
      <c r="E30" s="8"/>
      <c r="M30" s="46">
        <v>40</v>
      </c>
      <c r="N30" s="55">
        <f>N77</f>
        <v>2283426.4543993506</v>
      </c>
      <c r="O30" s="55">
        <f>O77</f>
        <v>3360714.4395556618</v>
      </c>
      <c r="P30" s="55">
        <f t="shared" si="0"/>
        <v>1077287.9851563112</v>
      </c>
      <c r="Q30" s="55">
        <f>P77</f>
        <v>4927992.0984872542</v>
      </c>
      <c r="R30" s="56">
        <f t="shared" si="1"/>
        <v>2644565.6440879037</v>
      </c>
    </row>
    <row r="31" spans="2:18" x14ac:dyDescent="0.2">
      <c r="B31" s="7"/>
      <c r="C31" s="8"/>
      <c r="D31" s="8"/>
      <c r="E31" s="8"/>
    </row>
    <row r="32" spans="2:18" x14ac:dyDescent="0.2">
      <c r="B32" s="7"/>
      <c r="C32" s="8"/>
      <c r="D32" s="8"/>
      <c r="E32" s="8"/>
    </row>
    <row r="33" spans="2:18" ht="18" x14ac:dyDescent="0.25">
      <c r="B33" s="7"/>
      <c r="C33" s="8"/>
      <c r="D33" s="8"/>
      <c r="E33" s="8"/>
      <c r="M33" s="35" t="s">
        <v>19</v>
      </c>
    </row>
    <row r="34" spans="2:18" x14ac:dyDescent="0.2">
      <c r="B34" s="7"/>
      <c r="C34" s="8"/>
      <c r="D34" s="8"/>
      <c r="E34" s="8"/>
    </row>
    <row r="35" spans="2:18" ht="15" customHeight="1" x14ac:dyDescent="0.2">
      <c r="B35" s="7"/>
      <c r="C35" s="8"/>
      <c r="D35" s="8"/>
      <c r="E35" s="8"/>
      <c r="M35" s="7"/>
      <c r="N35" s="59" t="s">
        <v>1</v>
      </c>
      <c r="O35" s="60"/>
      <c r="P35" s="61"/>
      <c r="Q35" s="1"/>
    </row>
    <row r="36" spans="2:18" ht="15" customHeight="1" x14ac:dyDescent="0.2">
      <c r="M36" s="29" t="s">
        <v>4</v>
      </c>
      <c r="N36" s="32">
        <f>C12</f>
        <v>0.03</v>
      </c>
      <c r="O36" s="33" t="s">
        <v>14</v>
      </c>
      <c r="P36" s="34" t="s">
        <v>15</v>
      </c>
      <c r="Q36" s="30" t="s">
        <v>13</v>
      </c>
      <c r="R36" s="31" t="s">
        <v>12</v>
      </c>
    </row>
    <row r="37" spans="2:18" x14ac:dyDescent="0.2">
      <c r="H37" s="28"/>
      <c r="I37" s="28"/>
      <c r="J37" s="28"/>
      <c r="M37" s="11">
        <v>0</v>
      </c>
      <c r="N37" s="12">
        <f t="shared" ref="N37:N77" si="2">IF(OR($C$11="",$C$12=""),"",$C$11*(1+$C$12)^($M37))</f>
        <v>700000</v>
      </c>
      <c r="O37" s="13">
        <f t="shared" ref="O37:O77" si="3">IF(OR($C$11="",$D$13=""),"",$C$11*(1+$D$13)^($M37))</f>
        <v>700000</v>
      </c>
      <c r="P37" s="14">
        <f t="shared" ref="P37:P77" si="4">IF(OR($C$11="",$E$13=""),"",$C$11*(1+$E$13)^($M37))</f>
        <v>700000</v>
      </c>
      <c r="Q37" s="12">
        <f t="shared" ref="Q37:Q77" si="5">$O37-$N37</f>
        <v>0</v>
      </c>
      <c r="R37" s="15">
        <f t="shared" ref="R37:R77" si="6">$P37-$N37</f>
        <v>0</v>
      </c>
    </row>
    <row r="38" spans="2:18" x14ac:dyDescent="0.2">
      <c r="H38" s="27"/>
      <c r="I38" s="27"/>
      <c r="J38" s="27"/>
      <c r="M38" s="11">
        <v>1</v>
      </c>
      <c r="N38" s="12">
        <f t="shared" si="2"/>
        <v>721000</v>
      </c>
      <c r="O38" s="13">
        <f t="shared" si="3"/>
        <v>728000</v>
      </c>
      <c r="P38" s="14">
        <f t="shared" si="4"/>
        <v>735000</v>
      </c>
      <c r="Q38" s="12">
        <f t="shared" si="5"/>
        <v>7000</v>
      </c>
      <c r="R38" s="15">
        <f t="shared" si="6"/>
        <v>14000</v>
      </c>
    </row>
    <row r="39" spans="2:18" x14ac:dyDescent="0.2">
      <c r="H39" s="27"/>
      <c r="I39" s="27"/>
      <c r="J39" s="27"/>
      <c r="M39" s="11">
        <v>2</v>
      </c>
      <c r="N39" s="12">
        <f t="shared" si="2"/>
        <v>742630</v>
      </c>
      <c r="O39" s="13">
        <f t="shared" si="3"/>
        <v>757120.00000000012</v>
      </c>
      <c r="P39" s="14">
        <f t="shared" si="4"/>
        <v>771750</v>
      </c>
      <c r="Q39" s="12">
        <f t="shared" si="5"/>
        <v>14490.000000000116</v>
      </c>
      <c r="R39" s="15">
        <f t="shared" si="6"/>
        <v>29120</v>
      </c>
    </row>
    <row r="40" spans="2:18" x14ac:dyDescent="0.2">
      <c r="H40" s="27"/>
      <c r="I40" s="27"/>
      <c r="J40" s="27"/>
      <c r="M40" s="11">
        <v>3</v>
      </c>
      <c r="N40" s="12">
        <f t="shared" si="2"/>
        <v>764908.9</v>
      </c>
      <c r="O40" s="13">
        <f t="shared" si="3"/>
        <v>787404.80000000005</v>
      </c>
      <c r="P40" s="14">
        <f t="shared" si="4"/>
        <v>810337.50000000012</v>
      </c>
      <c r="Q40" s="12">
        <f t="shared" si="5"/>
        <v>22495.900000000023</v>
      </c>
      <c r="R40" s="15">
        <f t="shared" si="6"/>
        <v>45428.600000000093</v>
      </c>
    </row>
    <row r="41" spans="2:18" x14ac:dyDescent="0.2">
      <c r="H41" s="27"/>
      <c r="I41" s="27"/>
      <c r="J41" s="27"/>
      <c r="M41" s="11">
        <v>4</v>
      </c>
      <c r="N41" s="12">
        <f t="shared" si="2"/>
        <v>787856.1669999999</v>
      </c>
      <c r="O41" s="13">
        <f t="shared" si="3"/>
        <v>818900.9920000002</v>
      </c>
      <c r="P41" s="14">
        <f t="shared" si="4"/>
        <v>850854.375</v>
      </c>
      <c r="Q41" s="12">
        <f t="shared" si="5"/>
        <v>31044.825000000303</v>
      </c>
      <c r="R41" s="15">
        <f t="shared" si="6"/>
        <v>62998.208000000101</v>
      </c>
    </row>
    <row r="42" spans="2:18" x14ac:dyDescent="0.2">
      <c r="H42" s="27"/>
      <c r="I42" s="27"/>
      <c r="J42" s="27"/>
      <c r="L42" s="16"/>
      <c r="M42" s="11">
        <v>5</v>
      </c>
      <c r="N42" s="12">
        <f t="shared" si="2"/>
        <v>811491.85200999992</v>
      </c>
      <c r="O42" s="13">
        <f t="shared" si="3"/>
        <v>851657.03168000025</v>
      </c>
      <c r="P42" s="14">
        <f t="shared" si="4"/>
        <v>893397.09375000012</v>
      </c>
      <c r="Q42" s="12">
        <f t="shared" si="5"/>
        <v>40165.179670000332</v>
      </c>
      <c r="R42" s="15">
        <f t="shared" si="6"/>
        <v>81905.241740000201</v>
      </c>
    </row>
    <row r="43" spans="2:18" x14ac:dyDescent="0.2">
      <c r="H43" s="27"/>
      <c r="I43" s="27"/>
      <c r="J43" s="27"/>
      <c r="M43" s="11">
        <v>6</v>
      </c>
      <c r="N43" s="12">
        <f t="shared" si="2"/>
        <v>835836.6075703</v>
      </c>
      <c r="O43" s="13">
        <f t="shared" si="3"/>
        <v>885723.31294720026</v>
      </c>
      <c r="P43" s="14">
        <f t="shared" si="4"/>
        <v>938066.94843749993</v>
      </c>
      <c r="Q43" s="12">
        <f t="shared" si="5"/>
        <v>49886.705376900267</v>
      </c>
      <c r="R43" s="15">
        <f t="shared" si="6"/>
        <v>102230.34086719994</v>
      </c>
    </row>
    <row r="44" spans="2:18" x14ac:dyDescent="0.2">
      <c r="H44" s="27"/>
      <c r="I44" s="27"/>
      <c r="J44" s="27"/>
      <c r="M44" s="11">
        <v>7</v>
      </c>
      <c r="N44" s="12">
        <f t="shared" si="2"/>
        <v>860911.70579740894</v>
      </c>
      <c r="O44" s="13">
        <f t="shared" si="3"/>
        <v>921152.24546508817</v>
      </c>
      <c r="P44" s="14">
        <f t="shared" si="4"/>
        <v>984970.29585937515</v>
      </c>
      <c r="Q44" s="12">
        <f t="shared" si="5"/>
        <v>60240.53966767923</v>
      </c>
      <c r="R44" s="15">
        <f t="shared" si="6"/>
        <v>124058.59006196621</v>
      </c>
    </row>
    <row r="45" spans="2:18" x14ac:dyDescent="0.2">
      <c r="H45" s="27"/>
      <c r="I45" s="27"/>
      <c r="J45" s="27"/>
      <c r="M45" s="11">
        <v>8</v>
      </c>
      <c r="N45" s="12">
        <f t="shared" si="2"/>
        <v>886739.05697133113</v>
      </c>
      <c r="O45" s="13">
        <f t="shared" si="3"/>
        <v>957998.33528369188</v>
      </c>
      <c r="P45" s="14">
        <f t="shared" si="4"/>
        <v>1034218.8106523438</v>
      </c>
      <c r="Q45" s="12">
        <f t="shared" si="5"/>
        <v>71259.278312360751</v>
      </c>
      <c r="R45" s="15">
        <f t="shared" si="6"/>
        <v>147479.75368101266</v>
      </c>
    </row>
    <row r="46" spans="2:18" x14ac:dyDescent="0.2">
      <c r="H46" s="27"/>
      <c r="I46" s="27"/>
      <c r="J46" s="27"/>
      <c r="M46" s="11">
        <v>9</v>
      </c>
      <c r="N46" s="12">
        <f t="shared" si="2"/>
        <v>913341.22868047107</v>
      </c>
      <c r="O46" s="13">
        <f t="shared" si="3"/>
        <v>996318.26869503967</v>
      </c>
      <c r="P46" s="14">
        <f t="shared" si="4"/>
        <v>1085929.7511849611</v>
      </c>
      <c r="Q46" s="12">
        <f t="shared" si="5"/>
        <v>82977.0400145686</v>
      </c>
      <c r="R46" s="15">
        <f t="shared" si="6"/>
        <v>172588.52250448999</v>
      </c>
    </row>
    <row r="47" spans="2:18" x14ac:dyDescent="0.2">
      <c r="H47" s="27"/>
      <c r="I47" s="27"/>
      <c r="J47" s="27"/>
      <c r="M47" s="11">
        <v>10</v>
      </c>
      <c r="N47" s="12">
        <f t="shared" si="2"/>
        <v>940741.46554088523</v>
      </c>
      <c r="O47" s="13">
        <f t="shared" si="3"/>
        <v>1036170.9994428412</v>
      </c>
      <c r="P47" s="14">
        <f t="shared" si="4"/>
        <v>1140226.2387442091</v>
      </c>
      <c r="Q47" s="12">
        <f t="shared" si="5"/>
        <v>95429.533901955932</v>
      </c>
      <c r="R47" s="15">
        <f t="shared" si="6"/>
        <v>199484.77320332383</v>
      </c>
    </row>
    <row r="48" spans="2:18" x14ac:dyDescent="0.2">
      <c r="H48" s="27"/>
      <c r="I48" s="27"/>
      <c r="J48" s="27"/>
      <c r="M48" s="11">
        <v>11</v>
      </c>
      <c r="N48" s="12">
        <f t="shared" si="2"/>
        <v>968963.70950711181</v>
      </c>
      <c r="O48" s="13">
        <f t="shared" si="3"/>
        <v>1077617.8394205547</v>
      </c>
      <c r="P48" s="14">
        <f t="shared" si="4"/>
        <v>1197237.5506814197</v>
      </c>
      <c r="Q48" s="12">
        <f t="shared" si="5"/>
        <v>108654.12991344288</v>
      </c>
      <c r="R48" s="15">
        <f t="shared" si="6"/>
        <v>228273.84117430786</v>
      </c>
    </row>
    <row r="49" spans="8:18" x14ac:dyDescent="0.2">
      <c r="H49" s="27"/>
      <c r="I49" s="27"/>
      <c r="J49" s="27"/>
      <c r="M49" s="11">
        <v>12</v>
      </c>
      <c r="N49" s="12">
        <f t="shared" si="2"/>
        <v>998032.620792325</v>
      </c>
      <c r="O49" s="13">
        <f t="shared" si="3"/>
        <v>1120722.5529973772</v>
      </c>
      <c r="P49" s="14">
        <f t="shared" si="4"/>
        <v>1257099.4282154904</v>
      </c>
      <c r="Q49" s="12">
        <f t="shared" si="5"/>
        <v>122689.93220505223</v>
      </c>
      <c r="R49" s="15">
        <f t="shared" si="6"/>
        <v>259066.80742316542</v>
      </c>
    </row>
    <row r="50" spans="8:18" x14ac:dyDescent="0.2">
      <c r="H50" s="27"/>
      <c r="I50" s="27"/>
      <c r="J50" s="27"/>
      <c r="M50" s="11">
        <v>13</v>
      </c>
      <c r="N50" s="12">
        <f t="shared" si="2"/>
        <v>1027973.5994160947</v>
      </c>
      <c r="O50" s="13">
        <f t="shared" si="3"/>
        <v>1165551.4551172724</v>
      </c>
      <c r="P50" s="14">
        <f t="shared" si="4"/>
        <v>1319954.3996262653</v>
      </c>
      <c r="Q50" s="12">
        <f t="shared" si="5"/>
        <v>137577.85570117773</v>
      </c>
      <c r="R50" s="15">
        <f t="shared" si="6"/>
        <v>291980.80021017056</v>
      </c>
    </row>
    <row r="51" spans="8:18" x14ac:dyDescent="0.2">
      <c r="H51" s="27"/>
      <c r="I51" s="27"/>
      <c r="J51" s="27"/>
      <c r="M51" s="11">
        <v>14</v>
      </c>
      <c r="N51" s="12">
        <f t="shared" si="2"/>
        <v>1058812.8073985777</v>
      </c>
      <c r="O51" s="13">
        <f t="shared" si="3"/>
        <v>1212173.5133219631</v>
      </c>
      <c r="P51" s="14">
        <f t="shared" si="4"/>
        <v>1385952.119607578</v>
      </c>
      <c r="Q51" s="12">
        <f t="shared" si="5"/>
        <v>153360.70592338545</v>
      </c>
      <c r="R51" s="15">
        <f t="shared" si="6"/>
        <v>327139.31220900035</v>
      </c>
    </row>
    <row r="52" spans="8:18" x14ac:dyDescent="0.2">
      <c r="H52" s="27"/>
      <c r="I52" s="27"/>
      <c r="J52" s="27"/>
      <c r="M52" s="11">
        <v>15</v>
      </c>
      <c r="N52" s="12">
        <f t="shared" si="2"/>
        <v>1090577.1916205352</v>
      </c>
      <c r="O52" s="13">
        <f t="shared" si="3"/>
        <v>1260660.4538548416</v>
      </c>
      <c r="P52" s="14">
        <f t="shared" si="4"/>
        <v>1455249.7255879575</v>
      </c>
      <c r="Q52" s="12">
        <f t="shared" si="5"/>
        <v>170083.26223430643</v>
      </c>
      <c r="R52" s="15">
        <f t="shared" si="6"/>
        <v>364672.53396742232</v>
      </c>
    </row>
    <row r="53" spans="8:18" x14ac:dyDescent="0.2">
      <c r="H53" s="27"/>
      <c r="I53" s="27"/>
      <c r="J53" s="27"/>
      <c r="M53" s="11">
        <v>16</v>
      </c>
      <c r="N53" s="12">
        <f t="shared" si="2"/>
        <v>1123294.5073691509</v>
      </c>
      <c r="O53" s="13">
        <f t="shared" si="3"/>
        <v>1311086.8720090357</v>
      </c>
      <c r="P53" s="14">
        <f t="shared" si="4"/>
        <v>1528012.2118673553</v>
      </c>
      <c r="Q53" s="12">
        <f t="shared" si="5"/>
        <v>187792.36463988479</v>
      </c>
      <c r="R53" s="15">
        <f t="shared" si="6"/>
        <v>404717.7044982044</v>
      </c>
    </row>
    <row r="54" spans="8:18" x14ac:dyDescent="0.2">
      <c r="H54" s="27"/>
      <c r="I54" s="27"/>
      <c r="J54" s="27"/>
      <c r="M54" s="11">
        <v>17</v>
      </c>
      <c r="N54" s="12">
        <f t="shared" si="2"/>
        <v>1156993.3425902254</v>
      </c>
      <c r="O54" s="13">
        <f t="shared" si="3"/>
        <v>1363530.3468893971</v>
      </c>
      <c r="P54" s="14">
        <f t="shared" si="4"/>
        <v>1604412.8224607231</v>
      </c>
      <c r="Q54" s="12">
        <f t="shared" si="5"/>
        <v>206537.00429917173</v>
      </c>
      <c r="R54" s="15">
        <f t="shared" si="6"/>
        <v>447419.47987049771</v>
      </c>
    </row>
    <row r="55" spans="8:18" x14ac:dyDescent="0.2">
      <c r="H55" s="27"/>
      <c r="I55" s="27"/>
      <c r="J55" s="27"/>
      <c r="M55" s="11">
        <v>18</v>
      </c>
      <c r="N55" s="12">
        <f t="shared" si="2"/>
        <v>1191703.1428679323</v>
      </c>
      <c r="O55" s="13">
        <f t="shared" si="3"/>
        <v>1418071.5607649731</v>
      </c>
      <c r="P55" s="14">
        <f t="shared" si="4"/>
        <v>1684633.4635837593</v>
      </c>
      <c r="Q55" s="12">
        <f t="shared" si="5"/>
        <v>226368.41789704072</v>
      </c>
      <c r="R55" s="15">
        <f t="shared" si="6"/>
        <v>492930.32071582694</v>
      </c>
    </row>
    <row r="56" spans="8:18" x14ac:dyDescent="0.2">
      <c r="H56" s="27"/>
      <c r="I56" s="27"/>
      <c r="J56" s="27"/>
      <c r="M56" s="11">
        <v>19</v>
      </c>
      <c r="N56" s="12">
        <f t="shared" si="2"/>
        <v>1227454.2371539702</v>
      </c>
      <c r="O56" s="13">
        <f t="shared" si="3"/>
        <v>1474794.4231955721</v>
      </c>
      <c r="P56" s="14">
        <f t="shared" si="4"/>
        <v>1768865.1367629473</v>
      </c>
      <c r="Q56" s="12">
        <f t="shared" si="5"/>
        <v>247340.18604160193</v>
      </c>
      <c r="R56" s="15">
        <f t="shared" si="6"/>
        <v>541410.89960897714</v>
      </c>
    </row>
    <row r="57" spans="8:18" x14ac:dyDescent="0.2">
      <c r="H57" s="27"/>
      <c r="I57" s="27"/>
      <c r="J57" s="27"/>
      <c r="M57" s="11">
        <v>20</v>
      </c>
      <c r="N57" s="12">
        <f t="shared" si="2"/>
        <v>1264277.8642685893</v>
      </c>
      <c r="O57" s="13">
        <f t="shared" si="3"/>
        <v>1533786.2001233948</v>
      </c>
      <c r="P57" s="14">
        <f t="shared" si="4"/>
        <v>1857308.3936010946</v>
      </c>
      <c r="Q57" s="12">
        <f t="shared" si="5"/>
        <v>269508.33585480554</v>
      </c>
      <c r="R57" s="15">
        <f t="shared" si="6"/>
        <v>593030.52933250531</v>
      </c>
    </row>
    <row r="58" spans="8:18" x14ac:dyDescent="0.2">
      <c r="H58" s="27"/>
      <c r="I58" s="27"/>
      <c r="J58" s="27"/>
      <c r="M58" s="11">
        <v>21</v>
      </c>
      <c r="N58" s="12">
        <f t="shared" si="2"/>
        <v>1302206.2001966469</v>
      </c>
      <c r="O58" s="13">
        <f t="shared" si="3"/>
        <v>1595137.6481283312</v>
      </c>
      <c r="P58" s="14">
        <f t="shared" si="4"/>
        <v>1950173.8132811494</v>
      </c>
      <c r="Q58" s="12">
        <f t="shared" si="5"/>
        <v>292931.44793168432</v>
      </c>
      <c r="R58" s="15">
        <f t="shared" si="6"/>
        <v>647967.61308450252</v>
      </c>
    </row>
    <row r="59" spans="8:18" x14ac:dyDescent="0.2">
      <c r="H59" s="27"/>
      <c r="I59" s="27"/>
      <c r="J59" s="27"/>
      <c r="M59" s="11">
        <v>22</v>
      </c>
      <c r="N59" s="12">
        <f t="shared" si="2"/>
        <v>1341272.3862025463</v>
      </c>
      <c r="O59" s="13">
        <f t="shared" si="3"/>
        <v>1658943.1540534643</v>
      </c>
      <c r="P59" s="14">
        <f t="shared" si="4"/>
        <v>2047682.5039452065</v>
      </c>
      <c r="Q59" s="12">
        <f t="shared" si="5"/>
        <v>317670.767850918</v>
      </c>
      <c r="R59" s="15">
        <f t="shared" si="6"/>
        <v>706410.11774266022</v>
      </c>
    </row>
    <row r="60" spans="8:18" x14ac:dyDescent="0.2">
      <c r="H60" s="27"/>
      <c r="I60" s="27"/>
      <c r="J60" s="27"/>
      <c r="M60" s="11">
        <v>23</v>
      </c>
      <c r="N60" s="12">
        <f t="shared" si="2"/>
        <v>1381510.5577886228</v>
      </c>
      <c r="O60" s="13">
        <f t="shared" si="3"/>
        <v>1725300.8802156027</v>
      </c>
      <c r="P60" s="14">
        <f t="shared" si="4"/>
        <v>2150066.6291424674</v>
      </c>
      <c r="Q60" s="12">
        <f t="shared" si="5"/>
        <v>343790.3224269799</v>
      </c>
      <c r="R60" s="15">
        <f t="shared" si="6"/>
        <v>768556.0713538446</v>
      </c>
    </row>
    <row r="61" spans="8:18" x14ac:dyDescent="0.2">
      <c r="H61" s="27"/>
      <c r="I61" s="27"/>
      <c r="J61" s="27"/>
      <c r="M61" s="11">
        <v>24</v>
      </c>
      <c r="N61" s="12">
        <f t="shared" si="2"/>
        <v>1422955.8745222813</v>
      </c>
      <c r="O61" s="13">
        <f t="shared" si="3"/>
        <v>1794312.915424227</v>
      </c>
      <c r="P61" s="14">
        <f t="shared" si="4"/>
        <v>2257569.9605995906</v>
      </c>
      <c r="Q61" s="12">
        <f t="shared" si="5"/>
        <v>371357.04090194567</v>
      </c>
      <c r="R61" s="15">
        <f t="shared" si="6"/>
        <v>834614.08607730921</v>
      </c>
    </row>
    <row r="62" spans="8:18" x14ac:dyDescent="0.2">
      <c r="H62" s="27"/>
      <c r="I62" s="27"/>
      <c r="J62" s="27"/>
      <c r="M62" s="11">
        <v>25</v>
      </c>
      <c r="N62" s="12">
        <f t="shared" si="2"/>
        <v>1465644.5507579497</v>
      </c>
      <c r="O62" s="13">
        <f t="shared" si="3"/>
        <v>1866085.4320411964</v>
      </c>
      <c r="P62" s="14">
        <f t="shared" si="4"/>
        <v>2370448.45862957</v>
      </c>
      <c r="Q62" s="12">
        <f t="shared" si="5"/>
        <v>400440.88128324668</v>
      </c>
      <c r="R62" s="15">
        <f t="shared" si="6"/>
        <v>904803.90787162026</v>
      </c>
    </row>
    <row r="63" spans="8:18" x14ac:dyDescent="0.2">
      <c r="H63" s="27"/>
      <c r="I63" s="27"/>
      <c r="J63" s="27"/>
      <c r="M63" s="11">
        <v>26</v>
      </c>
      <c r="N63" s="12">
        <f t="shared" si="2"/>
        <v>1509613.8872806884</v>
      </c>
      <c r="O63" s="13">
        <f t="shared" si="3"/>
        <v>1940728.8493228441</v>
      </c>
      <c r="P63" s="14">
        <f t="shared" si="4"/>
        <v>2488970.8815610488</v>
      </c>
      <c r="Q63" s="12">
        <f t="shared" si="5"/>
        <v>431114.96204215568</v>
      </c>
      <c r="R63" s="15">
        <f t="shared" si="6"/>
        <v>979356.99428036041</v>
      </c>
    </row>
    <row r="64" spans="8:18" x14ac:dyDescent="0.2">
      <c r="H64" s="27"/>
      <c r="I64" s="27"/>
      <c r="J64" s="27"/>
      <c r="M64" s="11">
        <v>27</v>
      </c>
      <c r="N64" s="12">
        <f t="shared" si="2"/>
        <v>1554902.3038991089</v>
      </c>
      <c r="O64" s="13">
        <f t="shared" si="3"/>
        <v>2018358.0032957578</v>
      </c>
      <c r="P64" s="14">
        <f t="shared" si="4"/>
        <v>2613419.4256391013</v>
      </c>
      <c r="Q64" s="12">
        <f t="shared" si="5"/>
        <v>463455.69939664891</v>
      </c>
      <c r="R64" s="15">
        <f t="shared" si="6"/>
        <v>1058517.1217399924</v>
      </c>
    </row>
    <row r="65" spans="8:18" x14ac:dyDescent="0.2">
      <c r="H65" s="27"/>
      <c r="I65" s="27"/>
      <c r="J65" s="27"/>
      <c r="M65" s="11">
        <v>28</v>
      </c>
      <c r="N65" s="12">
        <f t="shared" si="2"/>
        <v>1601549.3730160822</v>
      </c>
      <c r="O65" s="13">
        <f t="shared" si="3"/>
        <v>2099092.3234275887</v>
      </c>
      <c r="P65" s="14">
        <f t="shared" si="4"/>
        <v>2744090.3969210559</v>
      </c>
      <c r="Q65" s="12">
        <f t="shared" si="5"/>
        <v>497542.95041150646</v>
      </c>
      <c r="R65" s="15">
        <f t="shared" si="6"/>
        <v>1142541.0239049736</v>
      </c>
    </row>
    <row r="66" spans="8:18" x14ac:dyDescent="0.2">
      <c r="H66" s="27"/>
      <c r="I66" s="27"/>
      <c r="J66" s="27"/>
      <c r="M66" s="11">
        <v>29</v>
      </c>
      <c r="N66" s="12">
        <f t="shared" si="2"/>
        <v>1649595.8542065644</v>
      </c>
      <c r="O66" s="13">
        <f t="shared" si="3"/>
        <v>2183056.0163646922</v>
      </c>
      <c r="P66" s="14">
        <f t="shared" si="4"/>
        <v>2881294.9167671092</v>
      </c>
      <c r="Q66" s="12">
        <f t="shared" si="5"/>
        <v>533460.16215812787</v>
      </c>
      <c r="R66" s="15">
        <f t="shared" si="6"/>
        <v>1231699.0625605448</v>
      </c>
    </row>
    <row r="67" spans="8:18" x14ac:dyDescent="0.2">
      <c r="H67" s="27"/>
      <c r="I67" s="27"/>
      <c r="J67" s="27"/>
      <c r="M67" s="11">
        <v>30</v>
      </c>
      <c r="N67" s="12">
        <f t="shared" si="2"/>
        <v>1699083.7298327615</v>
      </c>
      <c r="O67" s="13">
        <f t="shared" si="3"/>
        <v>2270378.2570192795</v>
      </c>
      <c r="P67" s="14">
        <f t="shared" si="4"/>
        <v>3025359.6626054635</v>
      </c>
      <c r="Q67" s="12">
        <f t="shared" si="5"/>
        <v>571294.52718651807</v>
      </c>
      <c r="R67" s="15">
        <f t="shared" si="6"/>
        <v>1326275.9327727021</v>
      </c>
    </row>
    <row r="68" spans="8:18" x14ac:dyDescent="0.2">
      <c r="H68" s="27"/>
      <c r="I68" s="27"/>
      <c r="J68" s="27"/>
      <c r="M68" s="11">
        <v>31</v>
      </c>
      <c r="N68" s="12">
        <f t="shared" si="2"/>
        <v>1750056.2417277445</v>
      </c>
      <c r="O68" s="13">
        <f t="shared" si="3"/>
        <v>2361193.3873000508</v>
      </c>
      <c r="P68" s="14">
        <f t="shared" si="4"/>
        <v>3176627.6457357383</v>
      </c>
      <c r="Q68" s="12">
        <f t="shared" si="5"/>
        <v>611137.14557230636</v>
      </c>
      <c r="R68" s="15">
        <f t="shared" si="6"/>
        <v>1426571.4040079939</v>
      </c>
    </row>
    <row r="69" spans="8:18" x14ac:dyDescent="0.2">
      <c r="H69" s="27"/>
      <c r="I69" s="27"/>
      <c r="J69" s="27"/>
      <c r="M69" s="11">
        <v>32</v>
      </c>
      <c r="N69" s="12">
        <f t="shared" si="2"/>
        <v>1802557.9289795766</v>
      </c>
      <c r="O69" s="13">
        <f t="shared" si="3"/>
        <v>2455641.122792053</v>
      </c>
      <c r="P69" s="14">
        <f t="shared" si="4"/>
        <v>3335459.0280225249</v>
      </c>
      <c r="Q69" s="12">
        <f t="shared" si="5"/>
        <v>653083.19381247647</v>
      </c>
      <c r="R69" s="15">
        <f t="shared" si="6"/>
        <v>1532901.0990429483</v>
      </c>
    </row>
    <row r="70" spans="8:18" x14ac:dyDescent="0.2">
      <c r="H70" s="27"/>
      <c r="I70" s="27"/>
      <c r="J70" s="27"/>
      <c r="M70" s="11">
        <v>33</v>
      </c>
      <c r="N70" s="12">
        <f t="shared" si="2"/>
        <v>1856634.6668489638</v>
      </c>
      <c r="O70" s="13">
        <f t="shared" si="3"/>
        <v>2553866.7677037353</v>
      </c>
      <c r="P70" s="14">
        <f t="shared" si="4"/>
        <v>3502231.979423651</v>
      </c>
      <c r="Q70" s="12">
        <f t="shared" si="5"/>
        <v>697232.10085477144</v>
      </c>
      <c r="R70" s="15">
        <f t="shared" si="6"/>
        <v>1645597.3125746872</v>
      </c>
    </row>
    <row r="71" spans="8:18" x14ac:dyDescent="0.2">
      <c r="H71" s="27"/>
      <c r="I71" s="27"/>
      <c r="J71" s="27"/>
      <c r="M71" s="11">
        <v>34</v>
      </c>
      <c r="N71" s="12">
        <f t="shared" si="2"/>
        <v>1912333.7068544324</v>
      </c>
      <c r="O71" s="13">
        <f t="shared" si="3"/>
        <v>2656021.4384118849</v>
      </c>
      <c r="P71" s="14">
        <f t="shared" si="4"/>
        <v>3677343.5783948335</v>
      </c>
      <c r="Q71" s="12">
        <f t="shared" si="5"/>
        <v>743687.73155745259</v>
      </c>
      <c r="R71" s="15">
        <f t="shared" si="6"/>
        <v>1765009.8715404011</v>
      </c>
    </row>
    <row r="72" spans="8:18" x14ac:dyDescent="0.2">
      <c r="H72" s="27"/>
      <c r="I72" s="27"/>
      <c r="J72" s="27"/>
      <c r="M72" s="11">
        <v>35</v>
      </c>
      <c r="N72" s="12">
        <f t="shared" si="2"/>
        <v>1969703.7180600658</v>
      </c>
      <c r="O72" s="13">
        <f t="shared" si="3"/>
        <v>2762262.2959483606</v>
      </c>
      <c r="P72" s="14">
        <f t="shared" si="4"/>
        <v>3861210.7573145758</v>
      </c>
      <c r="Q72" s="12">
        <f t="shared" si="5"/>
        <v>792558.57788829482</v>
      </c>
      <c r="R72" s="15">
        <f t="shared" si="6"/>
        <v>1891507.0392545101</v>
      </c>
    </row>
    <row r="73" spans="8:18" x14ac:dyDescent="0.2">
      <c r="H73" s="27"/>
      <c r="I73" s="27"/>
      <c r="J73" s="27"/>
      <c r="M73" s="11">
        <v>36</v>
      </c>
      <c r="N73" s="12">
        <f t="shared" si="2"/>
        <v>2028794.8296018676</v>
      </c>
      <c r="O73" s="13">
        <f t="shared" si="3"/>
        <v>2872752.7877862947</v>
      </c>
      <c r="P73" s="14">
        <f t="shared" si="4"/>
        <v>4054271.295180304</v>
      </c>
      <c r="Q73" s="12">
        <f t="shared" si="5"/>
        <v>843957.95818442712</v>
      </c>
      <c r="R73" s="15">
        <f t="shared" si="6"/>
        <v>2025476.4655784364</v>
      </c>
    </row>
    <row r="74" spans="8:18" x14ac:dyDescent="0.2">
      <c r="H74" s="27"/>
      <c r="I74" s="27"/>
      <c r="J74" s="27"/>
      <c r="M74" s="11">
        <v>37</v>
      </c>
      <c r="N74" s="12">
        <f t="shared" si="2"/>
        <v>2089658.6744899233</v>
      </c>
      <c r="O74" s="13">
        <f t="shared" si="3"/>
        <v>2987662.8992977473</v>
      </c>
      <c r="P74" s="14">
        <f t="shared" si="4"/>
        <v>4256984.85993932</v>
      </c>
      <c r="Q74" s="12">
        <f t="shared" si="5"/>
        <v>898004.22480782401</v>
      </c>
      <c r="R74" s="15">
        <f t="shared" si="6"/>
        <v>2167326.1854493967</v>
      </c>
    </row>
    <row r="75" spans="8:18" x14ac:dyDescent="0.2">
      <c r="H75" s="27"/>
      <c r="I75" s="27"/>
      <c r="J75" s="27"/>
      <c r="M75" s="11">
        <v>38</v>
      </c>
      <c r="N75" s="12">
        <f t="shared" si="2"/>
        <v>2152348.434724621</v>
      </c>
      <c r="O75" s="13">
        <f t="shared" si="3"/>
        <v>3107169.4152696566</v>
      </c>
      <c r="P75" s="14">
        <f t="shared" si="4"/>
        <v>4469834.1029362846</v>
      </c>
      <c r="Q75" s="12">
        <f t="shared" si="5"/>
        <v>954820.98054503556</v>
      </c>
      <c r="R75" s="15">
        <f t="shared" si="6"/>
        <v>2317485.6682116636</v>
      </c>
    </row>
    <row r="76" spans="8:18" x14ac:dyDescent="0.2">
      <c r="H76" s="27"/>
      <c r="I76" s="27"/>
      <c r="J76" s="27"/>
      <c r="M76" s="11">
        <v>39</v>
      </c>
      <c r="N76" s="12">
        <f t="shared" si="2"/>
        <v>2216918.8877663598</v>
      </c>
      <c r="O76" s="13">
        <f t="shared" si="3"/>
        <v>3231456.1918804427</v>
      </c>
      <c r="P76" s="14">
        <f t="shared" si="4"/>
        <v>4693325.8080831002</v>
      </c>
      <c r="Q76" s="12">
        <f t="shared" si="5"/>
        <v>1014537.3041140828</v>
      </c>
      <c r="R76" s="15">
        <f t="shared" si="6"/>
        <v>2476406.9203167404</v>
      </c>
    </row>
    <row r="77" spans="8:18" x14ac:dyDescent="0.2">
      <c r="H77" s="27"/>
      <c r="I77" s="27"/>
      <c r="J77" s="27"/>
      <c r="M77" s="17">
        <v>40</v>
      </c>
      <c r="N77" s="10">
        <f t="shared" si="2"/>
        <v>2283426.4543993506</v>
      </c>
      <c r="O77" s="18">
        <f t="shared" si="3"/>
        <v>3360714.4395556618</v>
      </c>
      <c r="P77" s="19">
        <f t="shared" si="4"/>
        <v>4927992.0984872542</v>
      </c>
      <c r="Q77" s="10">
        <f t="shared" si="5"/>
        <v>1077287.9851563112</v>
      </c>
      <c r="R77" s="20">
        <f t="shared" si="6"/>
        <v>2644565.6440879037</v>
      </c>
    </row>
    <row r="78" spans="8:18" x14ac:dyDescent="0.2">
      <c r="H78" s="27"/>
      <c r="I78" s="27"/>
      <c r="J78" s="27"/>
    </row>
  </sheetData>
  <sheetProtection algorithmName="SHA-512" hashValue="s14R2lVRuN3CwySn4br419eMJPeJm4YaYkXd1Aqch62ELCBJNS+bBXaAUgFruZM1EN5ZyJNKlTb2AkYqxv3cEg==" saltValue="ztNmxCRZov14NKWgWteFWw==" spinCount="100000" sheet="1" objects="1" scenarios="1"/>
  <mergeCells count="3">
    <mergeCell ref="N35:P35"/>
    <mergeCell ref="M16:O16"/>
    <mergeCell ref="M25:R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IGan@empowerwealth.com.au</dc:creator>
  <cp:lastModifiedBy>Ivise Gan</cp:lastModifiedBy>
  <dcterms:created xsi:type="dcterms:W3CDTF">2013-03-07T02:14:45Z</dcterms:created>
  <dcterms:modified xsi:type="dcterms:W3CDTF">2018-03-17T06:17:52Z</dcterms:modified>
</cp:coreProperties>
</file>